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4" i="1"/>
  <c r="S13" i="1"/>
  <c r="B13" i="1"/>
  <c r="P13" i="1" s="1"/>
  <c r="Q13" i="1" s="1"/>
  <c r="A9" i="1"/>
  <c r="I11" i="1" s="1"/>
  <c r="A7" i="1"/>
  <c r="I6" i="1"/>
  <c r="R13" i="1" l="1"/>
  <c r="I38" i="1"/>
  <c r="I39" i="1"/>
  <c r="E13" i="1"/>
  <c r="F13" i="1"/>
  <c r="J13" i="1"/>
  <c r="G13" i="1"/>
  <c r="L13" i="1"/>
  <c r="D13" i="1"/>
  <c r="H13" i="1"/>
  <c r="I13" i="1" s="1"/>
  <c r="A15" i="1"/>
  <c r="B14" i="1"/>
  <c r="H14" i="1" s="1"/>
  <c r="I14" i="1" s="1"/>
  <c r="S14" i="1"/>
  <c r="P14" i="1" l="1"/>
  <c r="Q14" i="1" s="1"/>
  <c r="K14" i="1"/>
  <c r="G14" i="1"/>
  <c r="F14" i="1"/>
  <c r="L14" i="1"/>
  <c r="E14" i="1"/>
  <c r="J14" i="1"/>
  <c r="D14" i="1"/>
  <c r="S15" i="1"/>
  <c r="A16" i="1"/>
  <c r="B15" i="1"/>
  <c r="H15" i="1" s="1"/>
  <c r="I15" i="1" s="1"/>
  <c r="B16" i="1" l="1"/>
  <c r="A17" i="1"/>
  <c r="S16" i="1"/>
  <c r="H16" i="1"/>
  <c r="I16" i="1" s="1"/>
  <c r="R14" i="1"/>
  <c r="J15" i="1"/>
  <c r="F15" i="1"/>
  <c r="L15" i="1"/>
  <c r="D15" i="1"/>
  <c r="G15" i="1"/>
  <c r="P15" i="1"/>
  <c r="Q15" i="1" s="1"/>
  <c r="R15" i="1" s="1"/>
  <c r="E15" i="1"/>
  <c r="K15" i="1"/>
  <c r="S17" i="1" l="1"/>
  <c r="B17" i="1"/>
  <c r="A18" i="1"/>
  <c r="K16" i="1"/>
  <c r="G16" i="1"/>
  <c r="P16" i="1"/>
  <c r="Q16" i="1" s="1"/>
  <c r="R16" i="1" s="1"/>
  <c r="E16" i="1"/>
  <c r="J16" i="1"/>
  <c r="F16" i="1"/>
  <c r="L16" i="1"/>
  <c r="D16" i="1"/>
  <c r="L17" i="1" l="1"/>
  <c r="D17" i="1"/>
  <c r="J17" i="1"/>
  <c r="F17" i="1"/>
  <c r="K17" i="1"/>
  <c r="G17" i="1"/>
  <c r="P17" i="1"/>
  <c r="Q17" i="1" s="1"/>
  <c r="R17" i="1" s="1"/>
  <c r="E17" i="1"/>
  <c r="H17" i="1"/>
  <c r="I17" i="1" s="1"/>
  <c r="A19" i="1"/>
  <c r="B18" i="1"/>
  <c r="S18" i="1"/>
  <c r="H18" i="1"/>
  <c r="I18" i="1" s="1"/>
  <c r="P18" i="1" l="1"/>
  <c r="Q18" i="1" s="1"/>
  <c r="E18" i="1"/>
  <c r="K18" i="1"/>
  <c r="G18" i="1"/>
  <c r="L18" i="1"/>
  <c r="D18" i="1"/>
  <c r="J18" i="1"/>
  <c r="F18" i="1"/>
  <c r="A20" i="1"/>
  <c r="S19" i="1"/>
  <c r="B19" i="1"/>
  <c r="J19" i="1" l="1"/>
  <c r="F19" i="1"/>
  <c r="L19" i="1"/>
  <c r="D19" i="1"/>
  <c r="P19" i="1"/>
  <c r="Q19" i="1" s="1"/>
  <c r="R19" i="1" s="1"/>
  <c r="E19" i="1"/>
  <c r="K19" i="1"/>
  <c r="G19" i="1"/>
  <c r="H19" i="1"/>
  <c r="I19" i="1" s="1"/>
  <c r="B20" i="1"/>
  <c r="A21" i="1"/>
  <c r="H20" i="1"/>
  <c r="I20" i="1" s="1"/>
  <c r="S20" i="1"/>
  <c r="R18" i="1"/>
  <c r="S21" i="1" l="1"/>
  <c r="B21" i="1"/>
  <c r="A22" i="1"/>
  <c r="K20" i="1"/>
  <c r="G20" i="1"/>
  <c r="J20" i="1"/>
  <c r="F20" i="1"/>
  <c r="P20" i="1"/>
  <c r="Q20" i="1" s="1"/>
  <c r="R20" i="1" s="1"/>
  <c r="E20" i="1"/>
  <c r="L20" i="1"/>
  <c r="D20" i="1"/>
  <c r="L21" i="1" l="1"/>
  <c r="D21" i="1"/>
  <c r="K21" i="1"/>
  <c r="G21" i="1"/>
  <c r="J21" i="1"/>
  <c r="F21" i="1"/>
  <c r="P21" i="1"/>
  <c r="Q21" i="1" s="1"/>
  <c r="R21" i="1" s="1"/>
  <c r="E21" i="1"/>
  <c r="A23" i="1"/>
  <c r="S22" i="1"/>
  <c r="B22" i="1"/>
  <c r="H22" i="1" s="1"/>
  <c r="I22" i="1" s="1"/>
  <c r="H21" i="1"/>
  <c r="I21" i="1" s="1"/>
  <c r="P22" i="1" l="1"/>
  <c r="Q22" i="1" s="1"/>
  <c r="R22" i="1" s="1"/>
  <c r="E22" i="1"/>
  <c r="L22" i="1"/>
  <c r="D22" i="1"/>
  <c r="K22" i="1"/>
  <c r="G22" i="1"/>
  <c r="J22" i="1"/>
  <c r="F22" i="1"/>
  <c r="A24" i="1"/>
  <c r="S23" i="1"/>
  <c r="B23" i="1"/>
  <c r="H23" i="1" s="1"/>
  <c r="I23" i="1" s="1"/>
  <c r="J23" i="1" l="1"/>
  <c r="F23" i="1"/>
  <c r="P23" i="1"/>
  <c r="Q23" i="1" s="1"/>
  <c r="R23" i="1" s="1"/>
  <c r="E23" i="1"/>
  <c r="L23" i="1"/>
  <c r="D23" i="1"/>
  <c r="K23" i="1"/>
  <c r="G23" i="1"/>
  <c r="B24" i="1"/>
  <c r="A25" i="1"/>
  <c r="S24" i="1"/>
  <c r="H24" i="1"/>
  <c r="I24" i="1" s="1"/>
  <c r="A26" i="1" l="1"/>
  <c r="S25" i="1"/>
  <c r="B25" i="1"/>
  <c r="K24" i="1"/>
  <c r="G24" i="1"/>
  <c r="J24" i="1"/>
  <c r="F24" i="1"/>
  <c r="P24" i="1"/>
  <c r="Q24" i="1" s="1"/>
  <c r="R24" i="1" s="1"/>
  <c r="E24" i="1"/>
  <c r="L24" i="1"/>
  <c r="D24" i="1"/>
  <c r="L25" i="1" l="1"/>
  <c r="D25" i="1"/>
  <c r="K25" i="1"/>
  <c r="G25" i="1"/>
  <c r="J25" i="1"/>
  <c r="F25" i="1"/>
  <c r="P25" i="1"/>
  <c r="Q25" i="1" s="1"/>
  <c r="R25" i="1" s="1"/>
  <c r="E25" i="1"/>
  <c r="H25" i="1"/>
  <c r="I25" i="1" s="1"/>
  <c r="S26" i="1"/>
  <c r="B26" i="1"/>
  <c r="H26" i="1" s="1"/>
  <c r="I26" i="1" s="1"/>
  <c r="A27" i="1"/>
  <c r="L26" i="1" l="1"/>
  <c r="D26" i="1"/>
  <c r="J26" i="1"/>
  <c r="F26" i="1"/>
  <c r="K26" i="1"/>
  <c r="G26" i="1"/>
  <c r="E26" i="1"/>
  <c r="P26" i="1"/>
  <c r="Q26" i="1" s="1"/>
  <c r="R26" i="1" s="1"/>
  <c r="A28" i="1"/>
  <c r="B27" i="1"/>
  <c r="S27" i="1"/>
  <c r="H27" i="1"/>
  <c r="I27" i="1" s="1"/>
  <c r="P27" i="1" l="1"/>
  <c r="Q27" i="1" s="1"/>
  <c r="R27" i="1" s="1"/>
  <c r="E27" i="1"/>
  <c r="K27" i="1"/>
  <c r="G27" i="1"/>
  <c r="L27" i="1"/>
  <c r="D27" i="1"/>
  <c r="J27" i="1"/>
  <c r="F27" i="1"/>
  <c r="S28" i="1"/>
  <c r="B28" i="1"/>
  <c r="A29" i="1"/>
  <c r="J28" i="1" l="1"/>
  <c r="F28" i="1"/>
  <c r="L28" i="1"/>
  <c r="D28" i="1"/>
  <c r="P28" i="1"/>
  <c r="Q28" i="1" s="1"/>
  <c r="R28" i="1" s="1"/>
  <c r="E28" i="1"/>
  <c r="K28" i="1"/>
  <c r="G28" i="1"/>
  <c r="B29" i="1"/>
  <c r="A30" i="1"/>
  <c r="S29" i="1"/>
  <c r="H29" i="1"/>
  <c r="I29" i="1" s="1"/>
  <c r="H28" i="1"/>
  <c r="I28" i="1" s="1"/>
  <c r="S30" i="1" l="1"/>
  <c r="B30" i="1"/>
  <c r="A31" i="1"/>
  <c r="K29" i="1"/>
  <c r="G29" i="1"/>
  <c r="P29" i="1"/>
  <c r="Q29" i="1" s="1"/>
  <c r="R29" i="1" s="1"/>
  <c r="E29" i="1"/>
  <c r="F29" i="1"/>
  <c r="L29" i="1"/>
  <c r="D29" i="1"/>
  <c r="J29" i="1"/>
  <c r="A32" i="1" l="1"/>
  <c r="B31" i="1"/>
  <c r="S31" i="1"/>
  <c r="H31" i="1"/>
  <c r="I31" i="1" s="1"/>
  <c r="L30" i="1"/>
  <c r="D30" i="1"/>
  <c r="J30" i="1"/>
  <c r="F30" i="1"/>
  <c r="G30" i="1"/>
  <c r="P30" i="1"/>
  <c r="Q30" i="1" s="1"/>
  <c r="R30" i="1" s="1"/>
  <c r="E30" i="1"/>
  <c r="K30" i="1"/>
  <c r="H30" i="1"/>
  <c r="I30" i="1" s="1"/>
  <c r="P31" i="1" l="1"/>
  <c r="Q31" i="1" s="1"/>
  <c r="R31" i="1" s="1"/>
  <c r="E31" i="1"/>
  <c r="K31" i="1"/>
  <c r="G31" i="1"/>
  <c r="F31" i="1"/>
  <c r="L31" i="1"/>
  <c r="D31" i="1"/>
  <c r="J31" i="1"/>
  <c r="S32" i="1"/>
  <c r="A33" i="1"/>
  <c r="B32" i="1"/>
  <c r="J32" i="1" l="1"/>
  <c r="F32" i="1"/>
  <c r="L32" i="1"/>
  <c r="D32" i="1"/>
  <c r="G32" i="1"/>
  <c r="P32" i="1"/>
  <c r="Q32" i="1" s="1"/>
  <c r="R32" i="1" s="1"/>
  <c r="E32" i="1"/>
  <c r="K32" i="1"/>
  <c r="B33" i="1"/>
  <c r="A34" i="1"/>
  <c r="S33" i="1"/>
  <c r="H33" i="1"/>
  <c r="I33" i="1" s="1"/>
  <c r="H32" i="1"/>
  <c r="I32" i="1" s="1"/>
  <c r="S34" i="1" l="1"/>
  <c r="B34" i="1"/>
  <c r="A35" i="1"/>
  <c r="K33" i="1"/>
  <c r="G33" i="1"/>
  <c r="P33" i="1"/>
  <c r="Q33" i="1" s="1"/>
  <c r="R33" i="1" s="1"/>
  <c r="E33" i="1"/>
  <c r="J33" i="1"/>
  <c r="F33" i="1"/>
  <c r="L33" i="1"/>
  <c r="D33" i="1"/>
  <c r="L34" i="1" l="1"/>
  <c r="D34" i="1"/>
  <c r="J34" i="1"/>
  <c r="F34" i="1"/>
  <c r="K34" i="1"/>
  <c r="G34" i="1"/>
  <c r="P34" i="1"/>
  <c r="Q34" i="1" s="1"/>
  <c r="R34" i="1" s="1"/>
  <c r="E34" i="1"/>
  <c r="H34" i="1"/>
  <c r="I34" i="1" s="1"/>
  <c r="A36" i="1"/>
  <c r="B35" i="1"/>
  <c r="S35" i="1"/>
  <c r="H35" i="1"/>
  <c r="I35" i="1" s="1"/>
  <c r="P35" i="1" l="1"/>
  <c r="Q35" i="1" s="1"/>
  <c r="R35" i="1" s="1"/>
  <c r="E35" i="1"/>
  <c r="K35" i="1"/>
  <c r="G35" i="1"/>
  <c r="L35" i="1"/>
  <c r="D35" i="1"/>
  <c r="J35" i="1"/>
  <c r="F35" i="1"/>
  <c r="S36" i="1"/>
  <c r="B36" i="1"/>
  <c r="A37" i="1"/>
  <c r="J36" i="1" l="1"/>
  <c r="F36" i="1"/>
  <c r="L36" i="1"/>
  <c r="D36" i="1"/>
  <c r="P36" i="1"/>
  <c r="Q36" i="1" s="1"/>
  <c r="R36" i="1" s="1"/>
  <c r="E36" i="1"/>
  <c r="K36" i="1"/>
  <c r="G36" i="1"/>
  <c r="B37" i="1"/>
  <c r="A38" i="1"/>
  <c r="S37" i="1"/>
  <c r="H37" i="1"/>
  <c r="I37" i="1" s="1"/>
  <c r="H36" i="1"/>
  <c r="I36" i="1" s="1"/>
  <c r="S38" i="1" l="1"/>
  <c r="A39" i="1"/>
  <c r="B38" i="1"/>
  <c r="K37" i="1"/>
  <c r="G37" i="1"/>
  <c r="P37" i="1"/>
  <c r="Q37" i="1" s="1"/>
  <c r="R37" i="1" s="1"/>
  <c r="E37" i="1"/>
  <c r="F37" i="1"/>
  <c r="L37" i="1"/>
  <c r="D37" i="1"/>
  <c r="J37" i="1"/>
  <c r="D38" i="1" l="1"/>
  <c r="F38" i="1"/>
  <c r="G38" i="1"/>
  <c r="E38" i="1"/>
  <c r="P38" i="1"/>
  <c r="Q38" i="1" s="1"/>
  <c r="R38" i="1" s="1"/>
  <c r="A40" i="1"/>
  <c r="B39" i="1"/>
  <c r="S39" i="1"/>
  <c r="P39" i="1" l="1"/>
  <c r="Q39" i="1" s="1"/>
  <c r="R39" i="1" s="1"/>
  <c r="E39" i="1"/>
  <c r="G39" i="1"/>
  <c r="D39" i="1"/>
  <c r="F39" i="1"/>
  <c r="S40" i="1"/>
  <c r="A41" i="1"/>
  <c r="B40" i="1"/>
  <c r="H40" i="1" s="1"/>
  <c r="I40" i="1" s="1"/>
  <c r="B41" i="1" l="1"/>
  <c r="A42" i="1"/>
  <c r="S41" i="1"/>
  <c r="H41" i="1"/>
  <c r="I41" i="1" s="1"/>
  <c r="J40" i="1"/>
  <c r="F40" i="1"/>
  <c r="L40" i="1"/>
  <c r="D40" i="1"/>
  <c r="G40" i="1"/>
  <c r="P40" i="1"/>
  <c r="Q40" i="1" s="1"/>
  <c r="R40" i="1" s="1"/>
  <c r="E40" i="1"/>
  <c r="K40" i="1"/>
  <c r="S42" i="1" l="1"/>
  <c r="B42" i="1"/>
  <c r="A43" i="1"/>
  <c r="K41" i="1"/>
  <c r="G41" i="1"/>
  <c r="P41" i="1"/>
  <c r="Q41" i="1" s="1"/>
  <c r="R41" i="1" s="1"/>
  <c r="E41" i="1"/>
  <c r="J41" i="1"/>
  <c r="F41" i="1"/>
  <c r="L41" i="1"/>
  <c r="D41" i="1"/>
  <c r="A44" i="1" l="1"/>
  <c r="B43" i="1"/>
  <c r="S43" i="1"/>
  <c r="H43" i="1"/>
  <c r="I43" i="1" s="1"/>
  <c r="L42" i="1"/>
  <c r="D42" i="1"/>
  <c r="J42" i="1"/>
  <c r="F42" i="1"/>
  <c r="K42" i="1"/>
  <c r="G42" i="1"/>
  <c r="P42" i="1"/>
  <c r="Q42" i="1" s="1"/>
  <c r="R42" i="1" s="1"/>
  <c r="E42" i="1"/>
  <c r="H42" i="1"/>
  <c r="I42" i="1" s="1"/>
  <c r="P43" i="1" l="1"/>
  <c r="Q43" i="1" s="1"/>
  <c r="R43" i="1" s="1"/>
  <c r="E43" i="1"/>
  <c r="K43" i="1"/>
  <c r="G43" i="1"/>
  <c r="L43" i="1"/>
  <c r="D43" i="1"/>
  <c r="J43" i="1"/>
  <c r="F43" i="1"/>
  <c r="S44" i="1"/>
  <c r="B44" i="1"/>
  <c r="A45" i="1"/>
  <c r="J44" i="1" l="1"/>
  <c r="F44" i="1"/>
  <c r="L44" i="1"/>
  <c r="D44" i="1"/>
  <c r="P44" i="1"/>
  <c r="Q44" i="1" s="1"/>
  <c r="R44" i="1" s="1"/>
  <c r="E44" i="1"/>
  <c r="K44" i="1"/>
  <c r="G44" i="1"/>
  <c r="B45" i="1"/>
  <c r="H45" i="1" s="1"/>
  <c r="I45" i="1" s="1"/>
  <c r="A46" i="1"/>
  <c r="S45" i="1"/>
  <c r="H44" i="1"/>
  <c r="I44" i="1" s="1"/>
  <c r="B46" i="1" l="1"/>
  <c r="K45" i="1"/>
  <c r="G45" i="1"/>
  <c r="P45" i="1"/>
  <c r="Q45" i="1" s="1"/>
  <c r="E45" i="1"/>
  <c r="F45" i="1"/>
  <c r="L45" i="1"/>
  <c r="D45" i="1"/>
  <c r="J45" i="1"/>
  <c r="L46" i="1" l="1"/>
  <c r="D46" i="1"/>
  <c r="J46" i="1"/>
  <c r="F46" i="1"/>
  <c r="G46" i="1"/>
  <c r="E46" i="1"/>
  <c r="K46" i="1"/>
  <c r="R45" i="1"/>
  <c r="A53" i="1"/>
  <c r="H46" i="1"/>
  <c r="I46" i="1" s="1"/>
  <c r="A49" i="1" s="1"/>
  <c r="B53" i="1" l="1"/>
  <c r="A54" i="1"/>
  <c r="A52" i="1"/>
  <c r="C53" i="1"/>
  <c r="C54" i="1" l="1"/>
  <c r="A55" i="1"/>
  <c r="B54" i="1"/>
  <c r="A56" i="1" l="1"/>
  <c r="B55" i="1"/>
  <c r="C55" i="1"/>
  <c r="C56" i="1" l="1"/>
  <c r="B56" i="1"/>
  <c r="A57" i="1"/>
  <c r="B57" i="1" l="1"/>
  <c r="A58" i="1"/>
  <c r="C57" i="1"/>
  <c r="C58" i="1" l="1"/>
  <c r="A59" i="1"/>
  <c r="B58" i="1"/>
  <c r="A60" i="1" l="1"/>
  <c r="B59" i="1"/>
  <c r="C59" i="1"/>
  <c r="C60" i="1" l="1"/>
  <c r="B60" i="1"/>
  <c r="A61" i="1"/>
  <c r="B61" i="1" l="1"/>
  <c r="A62" i="1"/>
  <c r="C61" i="1"/>
  <c r="C62" i="1" l="1"/>
  <c r="A63" i="1"/>
  <c r="B62" i="1"/>
  <c r="B63" i="1" l="1"/>
  <c r="C63" i="1"/>
</calcChain>
</file>

<file path=xl/sharedStrings.xml><?xml version="1.0" encoding="utf-8"?>
<sst xmlns="http://schemas.openxmlformats.org/spreadsheetml/2006/main" count="30" uniqueCount="27">
  <si>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</si>
  <si>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</si>
  <si>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</si>
  <si>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</si>
  <si>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</si>
  <si>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</si>
  <si>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</si>
  <si>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</si>
  <si>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</si>
  <si>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</si>
  <si>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</si>
  <si>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</si>
  <si>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</si>
  <si>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</si>
  <si>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</si>
  <si>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</si>
  <si>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</si>
  <si>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</si>
  <si>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</si>
  <si>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</si>
  <si>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</si>
  <si>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</si>
  <si>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</si>
  <si>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</si>
  <si>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</si>
  <si>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</si>
  <si>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計測できず</t>
    <rPh sb="0" eb="2">
      <t>ケイソク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</si>
</sst>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.75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178" fontId="17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MAX%20Masters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コメント</v>
          </cell>
          <cell r="N1" t="str">
            <v>ポンダー#</v>
          </cell>
          <cell r="O1" t="str">
            <v>ベスト平均時速</v>
          </cell>
          <cell r="P1" t="str">
            <v>2nd Best</v>
          </cell>
          <cell r="Q1" t="str">
            <v>Laps</v>
          </cell>
          <cell r="R1" t="str">
            <v>Total Time</v>
          </cell>
          <cell r="S1" t="str">
            <v>S1</v>
          </cell>
          <cell r="T1" t="str">
            <v>S2</v>
          </cell>
          <cell r="U1" t="str">
            <v>グリッドコメント</v>
          </cell>
          <cell r="V1" t="str">
            <v>会員番号</v>
          </cell>
        </row>
        <row r="2">
          <cell r="A2">
            <v>1</v>
          </cell>
          <cell r="B2">
            <v>31</v>
          </cell>
          <cell r="C2" t="str">
            <v>出石 哲也</v>
          </cell>
          <cell r="D2">
            <v>50.344999999999999</v>
          </cell>
          <cell r="E2">
            <v>4</v>
          </cell>
          <cell r="F2" t="str">
            <v>MAX Masters</v>
          </cell>
          <cell r="I2">
            <v>0</v>
          </cell>
          <cell r="J2" t="str">
            <v>AKILAND RACING</v>
          </cell>
          <cell r="K2" t="str">
            <v>crocpromotion/ROTAX</v>
          </cell>
          <cell r="L2" t="str">
            <v>MOJO</v>
          </cell>
          <cell r="N2">
            <v>756</v>
          </cell>
          <cell r="O2">
            <v>90.384</v>
          </cell>
          <cell r="P2">
            <v>50.398000000000003</v>
          </cell>
          <cell r="Q2">
            <v>6</v>
          </cell>
          <cell r="R2">
            <v>3.2430324074074076E-3</v>
          </cell>
          <cell r="S2">
            <v>26.74</v>
          </cell>
          <cell r="V2">
            <v>763071200160</v>
          </cell>
        </row>
        <row r="3">
          <cell r="A3">
            <v>2</v>
          </cell>
          <cell r="B3">
            <v>10</v>
          </cell>
          <cell r="C3" t="str">
            <v>村井 賢介</v>
          </cell>
          <cell r="D3">
            <v>50.421999999999997</v>
          </cell>
          <cell r="E3">
            <v>2</v>
          </cell>
          <cell r="F3" t="str">
            <v>MAX Masters</v>
          </cell>
          <cell r="G3">
            <v>7.6999999999999999E-2</v>
          </cell>
          <cell r="H3">
            <v>7.6999999999999999E-2</v>
          </cell>
          <cell r="I3">
            <v>0</v>
          </cell>
          <cell r="J3" t="str">
            <v>ﾄﾚﾝﾀｸﾜﾄﾛ鈴鹿/ﾜﾝｻｸｾｯｼｮﾝ</v>
          </cell>
          <cell r="K3" t="str">
            <v>Drago CORSE/ROTAX</v>
          </cell>
          <cell r="L3" t="str">
            <v>MOJO</v>
          </cell>
          <cell r="N3">
            <v>659</v>
          </cell>
          <cell r="O3">
            <v>90.245999999999995</v>
          </cell>
          <cell r="P3">
            <v>50.747999999999998</v>
          </cell>
          <cell r="Q3">
            <v>6</v>
          </cell>
          <cell r="R3">
            <v>3.4973958333333333E-3</v>
          </cell>
          <cell r="S3">
            <v>25.45</v>
          </cell>
          <cell r="T3">
            <v>25.431999999999999</v>
          </cell>
          <cell r="V3">
            <v>30172500260</v>
          </cell>
        </row>
        <row r="4">
          <cell r="A4">
            <v>3</v>
          </cell>
          <cell r="B4">
            <v>33</v>
          </cell>
          <cell r="C4" t="str">
            <v>加藤 雅規</v>
          </cell>
          <cell r="D4">
            <v>50.442999999999998</v>
          </cell>
          <cell r="E4">
            <v>4</v>
          </cell>
          <cell r="F4" t="str">
            <v>MAX Masters</v>
          </cell>
          <cell r="G4">
            <v>9.8000000000000004E-2</v>
          </cell>
          <cell r="H4">
            <v>2.1000000000000001E-2</v>
          </cell>
          <cell r="I4">
            <v>0</v>
          </cell>
          <cell r="J4" t="str">
            <v>Triple-K MOMOX</v>
          </cell>
          <cell r="K4" t="str">
            <v>カートリパブリック/ROTAX</v>
          </cell>
          <cell r="L4" t="str">
            <v>MOJO</v>
          </cell>
          <cell r="N4">
            <v>14461145</v>
          </cell>
          <cell r="O4">
            <v>90.209000000000003</v>
          </cell>
          <cell r="P4">
            <v>50.566000000000003</v>
          </cell>
          <cell r="Q4">
            <v>6</v>
          </cell>
          <cell r="R4">
            <v>3.4937962962962965E-3</v>
          </cell>
          <cell r="S4">
            <v>25.411000000000001</v>
          </cell>
          <cell r="T4">
            <v>26.164000000000001</v>
          </cell>
          <cell r="V4">
            <v>849227550780</v>
          </cell>
        </row>
        <row r="5">
          <cell r="A5">
            <v>4</v>
          </cell>
          <cell r="B5">
            <v>2</v>
          </cell>
          <cell r="C5" t="str">
            <v>山﨑 学</v>
          </cell>
          <cell r="D5">
            <v>50.448</v>
          </cell>
          <cell r="E5">
            <v>3</v>
          </cell>
          <cell r="F5" t="str">
            <v>MAX Masters</v>
          </cell>
          <cell r="G5">
            <v>0.10299999999999999</v>
          </cell>
          <cell r="H5">
            <v>5.0000000000000001E-3</v>
          </cell>
          <cell r="I5">
            <v>0</v>
          </cell>
          <cell r="J5" t="str">
            <v>ﾄﾚﾝﾀｸﾜﾄﾛ鈴鹿★MYCARS</v>
          </cell>
          <cell r="K5" t="str">
            <v>KARTREPUBRIC/ROTAX</v>
          </cell>
          <cell r="L5" t="str">
            <v>MOJO</v>
          </cell>
          <cell r="N5">
            <v>656</v>
          </cell>
          <cell r="O5">
            <v>90.2</v>
          </cell>
          <cell r="P5">
            <v>50.465000000000003</v>
          </cell>
          <cell r="Q5">
            <v>6</v>
          </cell>
          <cell r="R5">
            <v>3.4221643518518516E-3</v>
          </cell>
          <cell r="S5">
            <v>25.326000000000001</v>
          </cell>
          <cell r="V5">
            <v>246574850790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D6">
            <v>50.460999999999999</v>
          </cell>
          <cell r="E6">
            <v>5</v>
          </cell>
          <cell r="F6" t="str">
            <v>MAX Masters</v>
          </cell>
          <cell r="G6">
            <v>0.11600000000000001</v>
          </cell>
          <cell r="H6">
            <v>1.2999999999999999E-2</v>
          </cell>
          <cell r="I6">
            <v>0</v>
          </cell>
          <cell r="J6" t="str">
            <v>30's Racing</v>
          </cell>
          <cell r="K6" t="str">
            <v>LN Racing Kart</v>
          </cell>
          <cell r="L6" t="str">
            <v>MOJO</v>
          </cell>
          <cell r="N6">
            <v>762</v>
          </cell>
          <cell r="O6">
            <v>90.177000000000007</v>
          </cell>
          <cell r="P6">
            <v>50.506</v>
          </cell>
          <cell r="Q6">
            <v>6</v>
          </cell>
          <cell r="R6">
            <v>3.321747685185185E-3</v>
          </cell>
          <cell r="S6">
            <v>25.678000000000001</v>
          </cell>
          <cell r="V6" t="str">
            <v>e2614787</v>
          </cell>
        </row>
        <row r="7">
          <cell r="A7">
            <v>6</v>
          </cell>
          <cell r="B7">
            <v>55</v>
          </cell>
          <cell r="C7" t="str">
            <v>岡本 旬司</v>
          </cell>
          <cell r="D7">
            <v>50.509</v>
          </cell>
          <cell r="E7">
            <v>3</v>
          </cell>
          <cell r="F7" t="str">
            <v>MAX Masters</v>
          </cell>
          <cell r="G7">
            <v>0.16400000000000001</v>
          </cell>
          <cell r="H7">
            <v>4.8000000000000001E-2</v>
          </cell>
          <cell r="I7">
            <v>0</v>
          </cell>
          <cell r="J7" t="str">
            <v>ﾒｶﾆｺ with ﾋｰﾛｰｽﾞ</v>
          </cell>
          <cell r="K7" t="str">
            <v>KART　REPUBLIC/ROTAX</v>
          </cell>
          <cell r="L7" t="str">
            <v>MOJO</v>
          </cell>
          <cell r="N7">
            <v>759</v>
          </cell>
          <cell r="O7">
            <v>90.090999999999994</v>
          </cell>
          <cell r="P7">
            <v>50.744999999999997</v>
          </cell>
          <cell r="Q7">
            <v>4</v>
          </cell>
          <cell r="R7">
            <v>2.2640972222222225E-3</v>
          </cell>
          <cell r="S7">
            <v>25.594999999999999</v>
          </cell>
          <cell r="V7">
            <v>819903740210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>
            <v>50.514000000000003</v>
          </cell>
          <cell r="E8">
            <v>3</v>
          </cell>
          <cell r="F8" t="str">
            <v>MAX Masters</v>
          </cell>
          <cell r="G8">
            <v>0.16900000000000001</v>
          </cell>
          <cell r="H8">
            <v>5.0000000000000001E-3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N8">
            <v>663</v>
          </cell>
          <cell r="O8">
            <v>90.081999999999994</v>
          </cell>
          <cell r="P8">
            <v>50.634</v>
          </cell>
          <cell r="Q8">
            <v>7</v>
          </cell>
          <cell r="R8">
            <v>3.7052662037037037E-3</v>
          </cell>
          <cell r="S8">
            <v>25.411999999999999</v>
          </cell>
          <cell r="T8">
            <v>25.288</v>
          </cell>
          <cell r="V8">
            <v>752575051100</v>
          </cell>
        </row>
        <row r="9">
          <cell r="A9">
            <v>8</v>
          </cell>
          <cell r="B9">
            <v>17</v>
          </cell>
          <cell r="C9" t="str">
            <v>髙木 愼一</v>
          </cell>
          <cell r="D9">
            <v>50.521000000000001</v>
          </cell>
          <cell r="E9">
            <v>3</v>
          </cell>
          <cell r="F9" t="str">
            <v>MAX Masters</v>
          </cell>
          <cell r="G9">
            <v>0.17599999999999999</v>
          </cell>
          <cell r="H9">
            <v>7.0000000000000001E-3</v>
          </cell>
          <cell r="I9">
            <v>0</v>
          </cell>
          <cell r="J9" t="str">
            <v>HEROes</v>
          </cell>
          <cell r="K9" t="str">
            <v>コスミック/ROTAX</v>
          </cell>
          <cell r="L9" t="str">
            <v>MOJO</v>
          </cell>
          <cell r="N9">
            <v>665</v>
          </cell>
          <cell r="O9">
            <v>90.069000000000003</v>
          </cell>
          <cell r="P9">
            <v>50.601999999999997</v>
          </cell>
          <cell r="Q9">
            <v>7</v>
          </cell>
          <cell r="R9">
            <v>3.7007638888888893E-3</v>
          </cell>
          <cell r="S9">
            <v>25.51</v>
          </cell>
          <cell r="T9">
            <v>25.276</v>
          </cell>
          <cell r="V9">
            <v>732305750600</v>
          </cell>
        </row>
        <row r="10">
          <cell r="A10">
            <v>9</v>
          </cell>
          <cell r="B10">
            <v>16</v>
          </cell>
          <cell r="C10" t="str">
            <v>木村 一眞</v>
          </cell>
          <cell r="D10">
            <v>50.540999999999997</v>
          </cell>
          <cell r="E10">
            <v>3</v>
          </cell>
          <cell r="F10" t="str">
            <v>MAX Masters</v>
          </cell>
          <cell r="G10">
            <v>0.19600000000000001</v>
          </cell>
          <cell r="H10">
            <v>0.02</v>
          </cell>
          <cell r="I10">
            <v>0</v>
          </cell>
          <cell r="J10" t="str">
            <v>ｶｷｴﾚｰｼﾝｸﾞ</v>
          </cell>
          <cell r="K10" t="str">
            <v>ドラゴコルセ/ROTAX</v>
          </cell>
          <cell r="L10" t="str">
            <v>MOJO</v>
          </cell>
          <cell r="N10">
            <v>664</v>
          </cell>
          <cell r="O10">
            <v>90.034000000000006</v>
          </cell>
          <cell r="P10">
            <v>50.551000000000002</v>
          </cell>
          <cell r="Q10">
            <v>6</v>
          </cell>
          <cell r="R10">
            <v>3.4463078703703704E-3</v>
          </cell>
          <cell r="S10">
            <v>25.414999999999999</v>
          </cell>
          <cell r="T10">
            <v>25.373999999999999</v>
          </cell>
          <cell r="V10">
            <v>831110561140</v>
          </cell>
        </row>
        <row r="11">
          <cell r="A11">
            <v>10</v>
          </cell>
          <cell r="B11">
            <v>27</v>
          </cell>
          <cell r="C11" t="str">
            <v>中西 智紀</v>
          </cell>
          <cell r="D11">
            <v>50.570999999999998</v>
          </cell>
          <cell r="E11">
            <v>2</v>
          </cell>
          <cell r="F11" t="str">
            <v>MAX Masters</v>
          </cell>
          <cell r="G11">
            <v>0.22600000000000001</v>
          </cell>
          <cell r="H11">
            <v>0.03</v>
          </cell>
          <cell r="I11">
            <v>0</v>
          </cell>
          <cell r="J11" t="str">
            <v>MOMOX KARTRACING</v>
          </cell>
          <cell r="K11" t="str">
            <v>kart republic/ROTAX</v>
          </cell>
          <cell r="L11" t="str">
            <v>MOJO</v>
          </cell>
          <cell r="N11">
            <v>753</v>
          </cell>
          <cell r="O11">
            <v>89.98</v>
          </cell>
          <cell r="P11">
            <v>50.74</v>
          </cell>
          <cell r="Q11">
            <v>6</v>
          </cell>
          <cell r="R11">
            <v>3.4579050925925923E-3</v>
          </cell>
          <cell r="S11">
            <v>25.66</v>
          </cell>
          <cell r="T11">
            <v>25.344000000000001</v>
          </cell>
          <cell r="V11">
            <v>230923790690</v>
          </cell>
        </row>
        <row r="12">
          <cell r="A12">
            <v>11</v>
          </cell>
          <cell r="B12">
            <v>72</v>
          </cell>
          <cell r="C12" t="str">
            <v>恩地 克弥</v>
          </cell>
          <cell r="D12">
            <v>50.588999999999999</v>
          </cell>
          <cell r="E12">
            <v>3</v>
          </cell>
          <cell r="F12" t="str">
            <v>MAX Masters</v>
          </cell>
          <cell r="G12">
            <v>0.24399999999999999</v>
          </cell>
          <cell r="H12">
            <v>1.7999999999999999E-2</v>
          </cell>
          <cell r="I12">
            <v>0</v>
          </cell>
          <cell r="J12" t="str">
            <v>ｶﾜﾆｼﾊﾟﾜｰ</v>
          </cell>
          <cell r="K12" t="str">
            <v>KOSMIC/ROTAX</v>
          </cell>
          <cell r="L12" t="str">
            <v>MOJO</v>
          </cell>
          <cell r="N12">
            <v>761</v>
          </cell>
          <cell r="O12">
            <v>89.947999999999993</v>
          </cell>
          <cell r="P12">
            <v>50.618000000000002</v>
          </cell>
          <cell r="Q12">
            <v>7</v>
          </cell>
          <cell r="R12">
            <v>3.5382870370370373E-3</v>
          </cell>
          <cell r="S12">
            <v>25.637</v>
          </cell>
          <cell r="T12">
            <v>25.260999999999999</v>
          </cell>
          <cell r="V12">
            <v>700008800180</v>
          </cell>
        </row>
        <row r="13">
          <cell r="A13">
            <v>12</v>
          </cell>
          <cell r="B13">
            <v>7</v>
          </cell>
          <cell r="C13" t="str">
            <v>西浦 徹</v>
          </cell>
          <cell r="D13">
            <v>50.597999999999999</v>
          </cell>
          <cell r="E13">
            <v>4</v>
          </cell>
          <cell r="F13" t="str">
            <v>MAX Masters</v>
          </cell>
          <cell r="G13">
            <v>0.253</v>
          </cell>
          <cell r="H13">
            <v>8.9999999999999993E-3</v>
          </cell>
          <cell r="I13">
            <v>0</v>
          </cell>
          <cell r="J13" t="str">
            <v>PLAYFUL WITH HEROES</v>
          </cell>
          <cell r="K13" t="str">
            <v>CROCPROMOTION/ROTAX</v>
          </cell>
          <cell r="L13" t="str">
            <v>MOJO</v>
          </cell>
          <cell r="N13">
            <v>4776728</v>
          </cell>
          <cell r="O13">
            <v>89.932000000000002</v>
          </cell>
          <cell r="P13">
            <v>50.600999999999999</v>
          </cell>
          <cell r="Q13">
            <v>6</v>
          </cell>
          <cell r="R13">
            <v>3.4442592592592593E-3</v>
          </cell>
          <cell r="S13">
            <v>25.515000000000001</v>
          </cell>
          <cell r="T13">
            <v>25.332999999999998</v>
          </cell>
          <cell r="V13">
            <v>793047750440</v>
          </cell>
        </row>
        <row r="14">
          <cell r="A14">
            <v>13</v>
          </cell>
          <cell r="B14">
            <v>12</v>
          </cell>
          <cell r="C14" t="str">
            <v>石原 貴博</v>
          </cell>
          <cell r="D14">
            <v>50.713999999999999</v>
          </cell>
          <cell r="E14">
            <v>3</v>
          </cell>
          <cell r="F14" t="str">
            <v>MAX Masters</v>
          </cell>
          <cell r="G14">
            <v>0.36899999999999999</v>
          </cell>
          <cell r="H14">
            <v>0.11600000000000001</v>
          </cell>
          <cell r="I14">
            <v>0</v>
          </cell>
          <cell r="J14" t="str">
            <v>TMAUTO/IRS</v>
          </cell>
          <cell r="K14" t="str">
            <v>トニーカート/ROTAX</v>
          </cell>
          <cell r="L14" t="str">
            <v>MOJO</v>
          </cell>
          <cell r="N14">
            <v>661</v>
          </cell>
          <cell r="O14">
            <v>89.727000000000004</v>
          </cell>
          <cell r="P14">
            <v>50.768999999999998</v>
          </cell>
          <cell r="Q14">
            <v>7</v>
          </cell>
          <cell r="R14">
            <v>3.8167592592592593E-3</v>
          </cell>
          <cell r="V14">
            <v>745161421220</v>
          </cell>
        </row>
        <row r="15">
          <cell r="A15">
            <v>14</v>
          </cell>
          <cell r="B15">
            <v>24</v>
          </cell>
          <cell r="C15" t="str">
            <v>金 韓奎</v>
          </cell>
          <cell r="D15">
            <v>50.784999999999997</v>
          </cell>
          <cell r="E15">
            <v>4</v>
          </cell>
          <cell r="F15" t="str">
            <v>MAX Masters</v>
          </cell>
          <cell r="G15">
            <v>0.44</v>
          </cell>
          <cell r="H15">
            <v>7.0999999999999994E-2</v>
          </cell>
          <cell r="I15">
            <v>0</v>
          </cell>
          <cell r="J15" t="str">
            <v>Mid Competition</v>
          </cell>
          <cell r="K15" t="str">
            <v>Tony Kart/ROTAX</v>
          </cell>
          <cell r="L15" t="str">
            <v>MOJO</v>
          </cell>
          <cell r="N15">
            <v>4246353</v>
          </cell>
          <cell r="O15">
            <v>89.600999999999999</v>
          </cell>
          <cell r="P15">
            <v>50.869</v>
          </cell>
          <cell r="Q15">
            <v>7</v>
          </cell>
          <cell r="R15">
            <v>3.8639814814814817E-3</v>
          </cell>
          <cell r="S15">
            <v>25.588999999999999</v>
          </cell>
          <cell r="T15">
            <v>25.385000000000002</v>
          </cell>
          <cell r="V15">
            <v>774661410470</v>
          </cell>
        </row>
        <row r="16">
          <cell r="A16">
            <v>15</v>
          </cell>
          <cell r="B16">
            <v>23</v>
          </cell>
          <cell r="C16" t="str">
            <v>今井 雅慶</v>
          </cell>
          <cell r="D16">
            <v>50.787999999999997</v>
          </cell>
          <cell r="E16">
            <v>2</v>
          </cell>
          <cell r="F16" t="str">
            <v>MAX Masters</v>
          </cell>
          <cell r="G16">
            <v>0.443</v>
          </cell>
          <cell r="H16">
            <v>3.0000000000000001E-3</v>
          </cell>
          <cell r="I16">
            <v>0</v>
          </cell>
          <cell r="J16" t="str">
            <v>MIDcompetition</v>
          </cell>
          <cell r="K16" t="str">
            <v>ＣＬ/ROTAX</v>
          </cell>
          <cell r="L16" t="str">
            <v>MOJO</v>
          </cell>
          <cell r="N16">
            <v>752</v>
          </cell>
          <cell r="O16">
            <v>89.596000000000004</v>
          </cell>
          <cell r="P16">
            <v>50.868000000000002</v>
          </cell>
          <cell r="Q16">
            <v>6</v>
          </cell>
          <cell r="R16">
            <v>3.4806365740740739E-3</v>
          </cell>
          <cell r="V16">
            <v>252608091160</v>
          </cell>
        </row>
        <row r="17">
          <cell r="A17">
            <v>16</v>
          </cell>
          <cell r="B17">
            <v>66</v>
          </cell>
          <cell r="C17" t="str">
            <v>中本 功三</v>
          </cell>
          <cell r="D17">
            <v>50.789000000000001</v>
          </cell>
          <cell r="E17">
            <v>3</v>
          </cell>
          <cell r="F17" t="str">
            <v>MAX Masters</v>
          </cell>
          <cell r="G17">
            <v>0.44400000000000001</v>
          </cell>
          <cell r="H17">
            <v>1E-3</v>
          </cell>
          <cell r="I17">
            <v>0</v>
          </cell>
          <cell r="J17" t="str">
            <v>K-TECH with ぴぃたぁぱん</v>
          </cell>
          <cell r="K17" t="str">
            <v>croc promotion/ROTAX</v>
          </cell>
          <cell r="L17" t="str">
            <v>MOJO</v>
          </cell>
          <cell r="N17">
            <v>760</v>
          </cell>
          <cell r="O17">
            <v>89.593999999999994</v>
          </cell>
          <cell r="P17">
            <v>50.835000000000001</v>
          </cell>
          <cell r="Q17">
            <v>7</v>
          </cell>
          <cell r="R17">
            <v>3.8289120370370369E-3</v>
          </cell>
          <cell r="S17">
            <v>25.699000000000002</v>
          </cell>
          <cell r="T17">
            <v>25.571999999999999</v>
          </cell>
          <cell r="V17">
            <v>705211101100</v>
          </cell>
        </row>
        <row r="18">
          <cell r="A18">
            <v>17</v>
          </cell>
          <cell r="B18">
            <v>20</v>
          </cell>
          <cell r="C18" t="str">
            <v>土橋 秀多</v>
          </cell>
          <cell r="D18">
            <v>50.82</v>
          </cell>
          <cell r="E18">
            <v>4</v>
          </cell>
          <cell r="F18" t="str">
            <v>MAX Masters</v>
          </cell>
          <cell r="G18">
            <v>0.47499999999999998</v>
          </cell>
          <cell r="H18">
            <v>3.1E-2</v>
          </cell>
          <cell r="I18">
            <v>0</v>
          </cell>
          <cell r="J18" t="str">
            <v>NEXT-ONE Racing</v>
          </cell>
          <cell r="K18" t="str">
            <v>Crocpromotion/ROTAX</v>
          </cell>
          <cell r="L18" t="str">
            <v>MOJO</v>
          </cell>
          <cell r="N18">
            <v>751</v>
          </cell>
          <cell r="O18">
            <v>89.54</v>
          </cell>
          <cell r="P18">
            <v>50.878999999999998</v>
          </cell>
          <cell r="Q18">
            <v>7</v>
          </cell>
          <cell r="R18">
            <v>3.7970486111111109E-3</v>
          </cell>
          <cell r="S18">
            <v>25.51</v>
          </cell>
          <cell r="T18">
            <v>26.638000000000002</v>
          </cell>
          <cell r="V18">
            <v>349948300170</v>
          </cell>
        </row>
        <row r="19">
          <cell r="A19">
            <v>18</v>
          </cell>
          <cell r="B19">
            <v>18</v>
          </cell>
          <cell r="C19" t="str">
            <v>井上 一矢</v>
          </cell>
          <cell r="D19">
            <v>51.182000000000002</v>
          </cell>
          <cell r="E19">
            <v>7</v>
          </cell>
          <cell r="F19" t="str">
            <v>MAX Masters</v>
          </cell>
          <cell r="G19">
            <v>0.83699999999999997</v>
          </cell>
          <cell r="H19">
            <v>0.36199999999999999</v>
          </cell>
          <cell r="I19">
            <v>0</v>
          </cell>
          <cell r="J19" t="str">
            <v>ﾄﾚﾝﾀｸﾜﾄﾛ</v>
          </cell>
          <cell r="K19" t="str">
            <v>ＥＩＫＯ/ROTAX</v>
          </cell>
          <cell r="L19" t="str">
            <v>MOJO</v>
          </cell>
          <cell r="N19">
            <v>666</v>
          </cell>
          <cell r="O19">
            <v>88.906000000000006</v>
          </cell>
          <cell r="P19">
            <v>51.194000000000003</v>
          </cell>
          <cell r="Q19">
            <v>7</v>
          </cell>
          <cell r="R19">
            <v>3.922951388888889E-3</v>
          </cell>
          <cell r="S19">
            <v>25.766999999999999</v>
          </cell>
          <cell r="T19">
            <v>25.414999999999999</v>
          </cell>
          <cell r="V19">
            <v>810797251280</v>
          </cell>
        </row>
        <row r="20">
          <cell r="A20">
            <v>19</v>
          </cell>
          <cell r="B20">
            <v>36</v>
          </cell>
          <cell r="C20" t="str">
            <v>森田 洋輔</v>
          </cell>
          <cell r="D20">
            <v>51.201999999999998</v>
          </cell>
          <cell r="E20">
            <v>3</v>
          </cell>
          <cell r="F20" t="str">
            <v>MAX Masters</v>
          </cell>
          <cell r="G20">
            <v>0.85699999999999998</v>
          </cell>
          <cell r="H20">
            <v>0.02</v>
          </cell>
          <cell r="I20">
            <v>0</v>
          </cell>
          <cell r="J20" t="str">
            <v>ﾉﾊﾞｶｰﾄ</v>
          </cell>
          <cell r="K20" t="str">
            <v>トニーカート/ROTAX</v>
          </cell>
          <cell r="L20" t="str">
            <v>MOJO</v>
          </cell>
          <cell r="N20">
            <v>657</v>
          </cell>
          <cell r="O20">
            <v>88.872</v>
          </cell>
          <cell r="P20">
            <v>51.22</v>
          </cell>
          <cell r="Q20">
            <v>7</v>
          </cell>
          <cell r="R20">
            <v>3.7495601851851852E-3</v>
          </cell>
          <cell r="S20">
            <v>26.004000000000001</v>
          </cell>
          <cell r="T20">
            <v>25.524999999999999</v>
          </cell>
          <cell r="V20">
            <v>258566770170</v>
          </cell>
        </row>
        <row r="21">
          <cell r="A21">
            <v>20</v>
          </cell>
          <cell r="B21">
            <v>30</v>
          </cell>
          <cell r="C21" t="str">
            <v>小川 健一</v>
          </cell>
          <cell r="D21">
            <v>51.225999999999999</v>
          </cell>
          <cell r="E21">
            <v>3</v>
          </cell>
          <cell r="F21" t="str">
            <v>MAX Masters</v>
          </cell>
          <cell r="G21">
            <v>0.88100000000000001</v>
          </cell>
          <cell r="H21">
            <v>2.4E-2</v>
          </cell>
          <cell r="I21">
            <v>0</v>
          </cell>
          <cell r="J21" t="str">
            <v>RT schritt</v>
          </cell>
          <cell r="K21" t="str">
            <v>LN KART/ROTAX</v>
          </cell>
          <cell r="L21" t="str">
            <v>MOJO</v>
          </cell>
          <cell r="N21">
            <v>755</v>
          </cell>
          <cell r="O21">
            <v>88.83</v>
          </cell>
          <cell r="P21">
            <v>51.258000000000003</v>
          </cell>
          <cell r="Q21">
            <v>7</v>
          </cell>
          <cell r="R21">
            <v>3.7575347222222224E-3</v>
          </cell>
          <cell r="S21">
            <v>25.901</v>
          </cell>
          <cell r="T21">
            <v>25.623999999999999</v>
          </cell>
          <cell r="V21" t="str">
            <v>Dea307f50</v>
          </cell>
        </row>
        <row r="22">
          <cell r="A22">
            <v>21</v>
          </cell>
          <cell r="B22">
            <v>13</v>
          </cell>
          <cell r="C22" t="str">
            <v>永谷 学</v>
          </cell>
          <cell r="D22">
            <v>51.289000000000001</v>
          </cell>
          <cell r="E22">
            <v>7</v>
          </cell>
          <cell r="F22" t="str">
            <v>MAX Masters</v>
          </cell>
          <cell r="G22">
            <v>0.94399999999999995</v>
          </cell>
          <cell r="H22">
            <v>6.3E-2</v>
          </cell>
          <cell r="I22">
            <v>0</v>
          </cell>
          <cell r="J22" t="str">
            <v>ｱｽﾃｯｸ</v>
          </cell>
          <cell r="K22" t="str">
            <v>ピレル/ROTAX</v>
          </cell>
          <cell r="L22" t="str">
            <v>MOJO</v>
          </cell>
          <cell r="N22">
            <v>662</v>
          </cell>
          <cell r="O22">
            <v>88.721000000000004</v>
          </cell>
          <cell r="P22">
            <v>51.365000000000002</v>
          </cell>
          <cell r="Q22">
            <v>7</v>
          </cell>
          <cell r="R22">
            <v>3.9118171296296297E-3</v>
          </cell>
          <cell r="S22">
            <v>25.699000000000002</v>
          </cell>
          <cell r="T22">
            <v>25.59</v>
          </cell>
          <cell r="V22" t="str">
            <v>Dfb4c638c</v>
          </cell>
        </row>
        <row r="23">
          <cell r="A23">
            <v>22</v>
          </cell>
          <cell r="B23">
            <v>44</v>
          </cell>
          <cell r="C23" t="str">
            <v>小野 敦郎</v>
          </cell>
          <cell r="D23">
            <v>51.351999999999997</v>
          </cell>
          <cell r="E23">
            <v>3</v>
          </cell>
          <cell r="F23" t="str">
            <v>MAX Masters</v>
          </cell>
          <cell r="G23">
            <v>1.0069999999999999</v>
          </cell>
          <cell r="H23">
            <v>6.3E-2</v>
          </cell>
          <cell r="I23">
            <v>0</v>
          </cell>
          <cell r="J23" t="str">
            <v>ERS</v>
          </cell>
          <cell r="K23" t="str">
            <v>kosmic/ROTAX</v>
          </cell>
          <cell r="L23" t="str">
            <v>MOJO</v>
          </cell>
          <cell r="N23">
            <v>758</v>
          </cell>
          <cell r="O23">
            <v>88.611999999999995</v>
          </cell>
          <cell r="P23">
            <v>51.567999999999998</v>
          </cell>
          <cell r="Q23">
            <v>7</v>
          </cell>
          <cell r="R23">
            <v>3.7853935185185191E-3</v>
          </cell>
          <cell r="S23">
            <v>25.902999999999999</v>
          </cell>
          <cell r="T23">
            <v>25.951000000000001</v>
          </cell>
          <cell r="V23">
            <v>781517860170</v>
          </cell>
        </row>
        <row r="24">
          <cell r="A24">
            <v>23</v>
          </cell>
          <cell r="B24">
            <v>9</v>
          </cell>
          <cell r="C24" t="str">
            <v>上岡 昌生</v>
          </cell>
          <cell r="D24">
            <v>51.36</v>
          </cell>
          <cell r="E24">
            <v>5</v>
          </cell>
          <cell r="F24" t="str">
            <v>MAX Masters</v>
          </cell>
          <cell r="G24">
            <v>1.0149999999999999</v>
          </cell>
          <cell r="H24">
            <v>8.0000000000000002E-3</v>
          </cell>
          <cell r="I24">
            <v>0</v>
          </cell>
          <cell r="J24" t="str">
            <v>HRSJAPAN</v>
          </cell>
          <cell r="K24" t="str">
            <v>コスミック/ROTAX</v>
          </cell>
          <cell r="L24" t="str">
            <v>MOJO</v>
          </cell>
          <cell r="N24">
            <v>658</v>
          </cell>
          <cell r="O24">
            <v>88.597999999999999</v>
          </cell>
          <cell r="P24">
            <v>51.415999999999997</v>
          </cell>
          <cell r="Q24">
            <v>7</v>
          </cell>
          <cell r="R24">
            <v>3.7507754629629631E-3</v>
          </cell>
          <cell r="S24">
            <v>26.422999999999998</v>
          </cell>
          <cell r="T24">
            <v>25.469000000000001</v>
          </cell>
          <cell r="V24" t="str">
            <v>De47617b0</v>
          </cell>
        </row>
        <row r="25">
          <cell r="A25">
            <v>24</v>
          </cell>
          <cell r="B25">
            <v>11</v>
          </cell>
          <cell r="C25" t="str">
            <v>鈴木 伸高</v>
          </cell>
          <cell r="D25">
            <v>51.442</v>
          </cell>
          <cell r="E25">
            <v>5</v>
          </cell>
          <cell r="F25" t="str">
            <v>MAX Masters</v>
          </cell>
          <cell r="G25">
            <v>1.097</v>
          </cell>
          <cell r="H25">
            <v>8.2000000000000003E-2</v>
          </cell>
          <cell r="I25">
            <v>0</v>
          </cell>
          <cell r="J25" t="str">
            <v>IDEAL Racing</v>
          </cell>
          <cell r="K25" t="str">
            <v>Drago CORSE/ROTAX</v>
          </cell>
          <cell r="L25" t="str">
            <v>MOJO</v>
          </cell>
          <cell r="N25">
            <v>660</v>
          </cell>
          <cell r="O25">
            <v>88.456999999999994</v>
          </cell>
          <cell r="P25">
            <v>51.475000000000001</v>
          </cell>
          <cell r="Q25">
            <v>7</v>
          </cell>
          <cell r="R25">
            <v>3.909756944444444E-3</v>
          </cell>
          <cell r="S25">
            <v>25.805</v>
          </cell>
          <cell r="T25">
            <v>25.67</v>
          </cell>
          <cell r="V25">
            <v>743440891030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D26">
            <v>51.786000000000001</v>
          </cell>
          <cell r="E26">
            <v>2</v>
          </cell>
          <cell r="F26" t="str">
            <v>MAX Masters</v>
          </cell>
          <cell r="G26">
            <v>1.4410000000000001</v>
          </cell>
          <cell r="H26">
            <v>0.34399999999999997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N26">
            <v>7151402</v>
          </cell>
          <cell r="O26">
            <v>87.869</v>
          </cell>
          <cell r="P26">
            <v>51.994</v>
          </cell>
          <cell r="Q26">
            <v>7</v>
          </cell>
          <cell r="R26">
            <v>4.0101736111111111E-3</v>
          </cell>
          <cell r="S26">
            <v>26.300999999999998</v>
          </cell>
          <cell r="T26">
            <v>26.039000000000001</v>
          </cell>
          <cell r="V26">
            <v>240981771290</v>
          </cell>
        </row>
        <row r="27">
          <cell r="A27">
            <v>26</v>
          </cell>
          <cell r="B27">
            <v>19</v>
          </cell>
          <cell r="C27" t="str">
            <v>HIROTEC</v>
          </cell>
          <cell r="E27">
            <v>0</v>
          </cell>
          <cell r="F27" t="str">
            <v>MAX Masters</v>
          </cell>
          <cell r="I27">
            <v>0</v>
          </cell>
          <cell r="J27" t="str">
            <v>株式会社大和あいさぽｰとERS</v>
          </cell>
          <cell r="K27" t="str">
            <v>ドラゴコルセ/ROTAX</v>
          </cell>
          <cell r="L27" t="str">
            <v>MOJO</v>
          </cell>
          <cell r="N27">
            <v>667</v>
          </cell>
          <cell r="O27" t="str">
            <v>-</v>
          </cell>
          <cell r="V27" t="str">
            <v>D6f8dcf08</v>
          </cell>
        </row>
        <row r="28">
          <cell r="A28">
            <v>27</v>
          </cell>
          <cell r="B28">
            <v>29</v>
          </cell>
          <cell r="C28" t="str">
            <v>谷田 幸史</v>
          </cell>
          <cell r="E28">
            <v>0</v>
          </cell>
          <cell r="F28" t="str">
            <v>MAX Masters</v>
          </cell>
          <cell r="I28">
            <v>0</v>
          </cell>
          <cell r="J28" t="str">
            <v>JURAN Racing with Global</v>
          </cell>
          <cell r="K28" t="str">
            <v>KOSMIC/ROTAX</v>
          </cell>
          <cell r="L28" t="str">
            <v>MOJO</v>
          </cell>
          <cell r="N28">
            <v>754</v>
          </cell>
          <cell r="O28" t="str">
            <v>-</v>
          </cell>
          <cell r="V28">
            <v>763092510170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13" zoomScaleNormal="100" workbookViewId="0">
      <selection activeCell="F44" sqref="F44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>
        <f>+[1]各種設定!D18</f>
        <v>44759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MAX Masters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48.677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31</v>
      </c>
      <c r="C13" s="30"/>
      <c r="D13" s="31" t="str">
        <f>IFERROR(INDEX('[1]公式予選（TT）-結果表（貼付）'!$A:$Z,MATCH($B13,'[1]公式予選（TT）-結果表（貼付）'!$B:$B,0),MATCH(公式予選結果表!D$11,'[1]公式予選（TT）-結果表（貼付）'!$1:$1,0)),"")</f>
        <v>出石 哲也</v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crocpromotion/ROTAX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AKILAND RACING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MOJO</v>
      </c>
      <c r="H13" s="35">
        <f>IF(A13="DNS","ｽﾀｰﾄ出来ず",IF(A13="DQ","失　格",IFERROR(INDEX('[1]公式予選（TT）-結果表（貼付）'!$A:$Z,MATCH($B13,'[1]公式予選（TT）-結果表（貼付）'!$B:$B,0),MATCH(公式予選結果表!H$11,'[1]公式予選（TT）-結果表（貼付）'!$1:$1,0)),"")))</f>
        <v>50.344999999999999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90.38km/h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4/6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10</v>
      </c>
      <c r="C14" s="30"/>
      <c r="D14" s="31" t="str">
        <f>IFERROR(INDEX('[1]公式予選（TT）-結果表（貼付）'!$A:$Z,MATCH($B14,'[1]公式予選（TT）-結果表（貼付）'!$B:$B,0),MATCH(公式予選結果表!D$11,'[1]公式予選（TT）-結果表（貼付）'!$1:$1,0)),"")</f>
        <v>村井 賢介</v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Drago CORSE/ROTAX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ﾄﾚﾝﾀｸﾜﾄﾛ鈴鹿/ﾜﾝｻｸｾｯｼｮﾝ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MOJO</v>
      </c>
      <c r="H14" s="35">
        <f>IF(A14="DNS","ｽﾀｰﾄ出来ず",IF(A14="DQ","失　格",IFERROR(INDEX('[1]公式予選（TT）-結果表（貼付）'!$A:$Z,MATCH($B14,'[1]公式予選（TT）-結果表（貼付）'!$B:$B,0),MATCH(公式予選結果表!H$11,'[1]公式予選（TT）-結果表（貼付）'!$1:$1,0)),"")))</f>
        <v>50.421999999999997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J$11,'[1]公式予選（TT）-結果表（貼付）'!$1:$1,0)),""))</f>
        <v>7.6999999999999999E-2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7.6999999999999999E-2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2/6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33</v>
      </c>
      <c r="C15" s="30"/>
      <c r="D15" s="31" t="str">
        <f>IFERROR(INDEX('[1]公式予選（TT）-結果表（貼付）'!$A:$Z,MATCH($B15,'[1]公式予選（TT）-結果表（貼付）'!$B:$B,0),MATCH(公式予選結果表!D$11,'[1]公式予選（TT）-結果表（貼付）'!$1:$1,0)),"")</f>
        <v>加藤 雅規</v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カートリパブリック/ROTAX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Triple-K MOMOX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MOJO</v>
      </c>
      <c r="H15" s="35">
        <f>IF(A15="DNS","ｽﾀｰﾄ出来ず",IF(A15="DQ","失　格",IFERROR(INDEX('[1]公式予選（TT）-結果表（貼付）'!$A:$Z,MATCH($B15,'[1]公式予選（TT）-結果表（貼付）'!$B:$B,0),MATCH(公式予選結果表!H$11,'[1]公式予選（TT）-結果表（貼付）'!$1:$1,0)),"")))</f>
        <v>50.442999999999998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J$11,'[1]公式予選（TT）-結果表（貼付）'!$1:$1,0)),""))</f>
        <v>9.8000000000000004E-2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2.1000000000000001E-2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4/6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2</v>
      </c>
      <c r="C16" s="30"/>
      <c r="D16" s="31" t="str">
        <f>IFERROR(INDEX('[1]公式予選（TT）-結果表（貼付）'!$A:$Z,MATCH($B16,'[1]公式予選（TT）-結果表（貼付）'!$B:$B,0),MATCH(公式予選結果表!D$11,'[1]公式予選（TT）-結果表（貼付）'!$1:$1,0)),"")</f>
        <v>山﨑 学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KARTREPUBRIC/ROTAX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ﾄﾚﾝﾀｸﾜﾄﾛ鈴鹿★MYCARS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MOJO</v>
      </c>
      <c r="H16" s="35">
        <f>IF(A16="DNS","ｽﾀｰﾄ出来ず",IF(A16="DQ","失　格",IFERROR(INDEX('[1]公式予選（TT）-結果表（貼付）'!$A:$Z,MATCH($B16,'[1]公式予選（TT）-結果表（貼付）'!$B:$B,0),MATCH(公式予選結果表!H$11,'[1]公式予選（TT）-結果表（貼付）'!$1:$1,0)),"")))</f>
        <v>50.448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J$11,'[1]公式予選（TT）-結果表（貼付）'!$1:$1,0)),""))</f>
        <v>0.10299999999999999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5.0000000000000001E-3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3/6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85</v>
      </c>
      <c r="C17" s="30"/>
      <c r="D17" s="31" t="str">
        <f>IFERROR(INDEX('[1]公式予選（TT）-結果表（貼付）'!$A:$Z,MATCH($B17,'[1]公式予選（TT）-結果表（貼付）'!$B:$B,0),MATCH(公式予選結果表!D$11,'[1]公式予選（TT）-結果表（貼付）'!$1:$1,0)),"")</f>
        <v>山本 一平</v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LN Racing Kart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30's Racing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MOJO</v>
      </c>
      <c r="H17" s="35">
        <f>IF(A17="DNS","ｽﾀｰﾄ出来ず",IF(A17="DQ","失　格",IFERROR(INDEX('[1]公式予選（TT）-結果表（貼付）'!$A:$Z,MATCH($B17,'[1]公式予選（TT）-結果表（貼付）'!$B:$B,0),MATCH(公式予選結果表!H$11,'[1]公式予選（TT）-結果表（貼付）'!$1:$1,0)),"")))</f>
        <v>50.460999999999999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J$11,'[1]公式予選（TT）-結果表（貼付）'!$1:$1,0)),""))</f>
        <v>0.11600000000000001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1.2999999999999999E-2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5/6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55</v>
      </c>
      <c r="C18" s="30"/>
      <c r="D18" s="31" t="str">
        <f>IFERROR(INDEX('[1]公式予選（TT）-結果表（貼付）'!$A:$Z,MATCH($B18,'[1]公式予選（TT）-結果表（貼付）'!$B:$B,0),MATCH(公式予選結果表!D$11,'[1]公式予選（TT）-結果表（貼付）'!$1:$1,0)),"")</f>
        <v>岡本 旬司</v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KART　REPUBLIC/ROTAX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ﾒｶﾆｺ with ﾋｰﾛｰｽﾞ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MOJO</v>
      </c>
      <c r="H18" s="35">
        <f>IF(A18="DNS","ｽﾀｰﾄ出来ず",IF(A18="DQ","失　格",IFERROR(INDEX('[1]公式予選（TT）-結果表（貼付）'!$A:$Z,MATCH($B18,'[1]公式予選（TT）-結果表（貼付）'!$B:$B,0),MATCH(公式予選結果表!H$11,'[1]公式予選（TT）-結果表（貼付）'!$1:$1,0)),"")))</f>
        <v>50.509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J$11,'[1]公式予選（TT）-結果表（貼付）'!$1:$1,0)),""))</f>
        <v>0.16400000000000001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4.8000000000000001E-2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3/4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15</v>
      </c>
      <c r="C19" s="30"/>
      <c r="D19" s="31" t="str">
        <f>IFERROR(INDEX('[1]公式予選（TT）-結果表（貼付）'!$A:$Z,MATCH($B19,'[1]公式予選（TT）-結果表（貼付）'!$B:$B,0),MATCH(公式予選結果表!D$11,'[1]公式予選（TT）-結果表（貼付）'!$1:$1,0)),"")</f>
        <v>岸本 慎介</v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crocpromotion/ROTAX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HEROes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MOJO</v>
      </c>
      <c r="H19" s="35">
        <f>IF(A19="DNS","ｽﾀｰﾄ出来ず",IF(A19="DQ","失　格",IFERROR(INDEX('[1]公式予選（TT）-結果表（貼付）'!$A:$Z,MATCH($B19,'[1]公式予選（TT）-結果表（貼付）'!$B:$B,0),MATCH(公式予選結果表!H$11,'[1]公式予選（TT）-結果表（貼付）'!$1:$1,0)),"")))</f>
        <v>50.514000000000003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J$11,'[1]公式予選（TT）-結果表（貼付）'!$1:$1,0)),""))</f>
        <v>0.16900000000000001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5.0000000000000001E-3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3/7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17</v>
      </c>
      <c r="C20" s="30"/>
      <c r="D20" s="31" t="str">
        <f>IFERROR(INDEX('[1]公式予選（TT）-結果表（貼付）'!$A:$Z,MATCH($B20,'[1]公式予選（TT）-結果表（貼付）'!$B:$B,0),MATCH(公式予選結果表!D$11,'[1]公式予選（TT）-結果表（貼付）'!$1:$1,0)),"")</f>
        <v>髙木 愼一</v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コスミック/ROTAX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HEROes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MOJO</v>
      </c>
      <c r="H20" s="35">
        <f>IF(A20="DNS","ｽﾀｰﾄ出来ず",IF(A20="DQ","失　格",IFERROR(INDEX('[1]公式予選（TT）-結果表（貼付）'!$A:$Z,MATCH($B20,'[1]公式予選（TT）-結果表（貼付）'!$B:$B,0),MATCH(公式予選結果表!H$11,'[1]公式予選（TT）-結果表（貼付）'!$1:$1,0)),"")))</f>
        <v>50.521000000000001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J$11,'[1]公式予選（TT）-結果表（貼付）'!$1:$1,0)),""))</f>
        <v>0.17599999999999999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7.0000000000000001E-3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3/7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16</v>
      </c>
      <c r="C21" s="30"/>
      <c r="D21" s="31" t="str">
        <f>IFERROR(INDEX('[1]公式予選（TT）-結果表（貼付）'!$A:$Z,MATCH($B21,'[1]公式予選（TT）-結果表（貼付）'!$B:$B,0),MATCH(公式予選結果表!D$11,'[1]公式予選（TT）-結果表（貼付）'!$1:$1,0)),"")</f>
        <v>木村 一眞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ドラゴコルセ/ROTAX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ｶｷｴﾚｰｼﾝｸﾞ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MOJO</v>
      </c>
      <c r="H21" s="35">
        <f>IF(A21="DNS","ｽﾀｰﾄ出来ず",IF(A21="DQ","失　格",IFERROR(INDEX('[1]公式予選（TT）-結果表（貼付）'!$A:$Z,MATCH($B21,'[1]公式予選（TT）-結果表（貼付）'!$B:$B,0),MATCH(公式予選結果表!H$11,'[1]公式予選（TT）-結果表（貼付）'!$1:$1,0)),"")))</f>
        <v>50.540999999999997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J$11,'[1]公式予選（TT）-結果表（貼付）'!$1:$1,0)),""))</f>
        <v>0.19600000000000001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0.02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3/6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27</v>
      </c>
      <c r="C22" s="30"/>
      <c r="D22" s="31" t="str">
        <f>IFERROR(INDEX('[1]公式予選（TT）-結果表（貼付）'!$A:$Z,MATCH($B22,'[1]公式予選（TT）-結果表（貼付）'!$B:$B,0),MATCH(公式予選結果表!D$11,'[1]公式予選（TT）-結果表（貼付）'!$1:$1,0)),"")</f>
        <v>中西 智紀</v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kart republic/ROTAX</v>
      </c>
      <c r="F22" s="33" t="str">
        <f>IFERROR(INDEX('[1]公式予選（TT）-結果表（貼付）'!$A:$Z,MATCH($B22,'[1]公式予選（TT）-結果表（貼付）'!$B:$B,0),MATCH(公式予選結果表!F$11,'[1]公式予選（TT）-結果表（貼付）'!$1:$1,0)),"")</f>
        <v>MOMOX KARTRACING</v>
      </c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MOJO</v>
      </c>
      <c r="H22" s="35">
        <f>IF(A22="DNS","ｽﾀｰﾄ出来ず",IF(A22="DQ","失　格",IFERROR(INDEX('[1]公式予選（TT）-結果表（貼付）'!$A:$Z,MATCH($B22,'[1]公式予選（TT）-結果表（貼付）'!$B:$B,0),MATCH(公式予選結果表!H$11,'[1]公式予選（TT）-結果表（貼付）'!$1:$1,0)),"")))</f>
        <v>50.570999999999998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J$11,'[1]公式予選（TT）-結果表（貼付）'!$1:$1,0)),""))</f>
        <v>0.22600000000000001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0.03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2/6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72</v>
      </c>
      <c r="C23" s="30"/>
      <c r="D23" s="31" t="str">
        <f>IFERROR(INDEX('[1]公式予選（TT）-結果表（貼付）'!$A:$Z,MATCH($B23,'[1]公式予選（TT）-結果表（貼付）'!$B:$B,0),MATCH(公式予選結果表!D$11,'[1]公式予選（TT）-結果表（貼付）'!$1:$1,0)),"")</f>
        <v>恩地 克弥</v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KOSMIC/ROTAX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ｶﾜﾆｼﾊﾟﾜｰ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MOJO</v>
      </c>
      <c r="H23" s="35">
        <f>IF(A23="DNS","ｽﾀｰﾄ出来ず",IF(A23="DQ","失　格",IFERROR(INDEX('[1]公式予選（TT）-結果表（貼付）'!$A:$Z,MATCH($B23,'[1]公式予選（TT）-結果表（貼付）'!$B:$B,0),MATCH(公式予選結果表!H$11,'[1]公式予選（TT）-結果表（貼付）'!$1:$1,0)),"")))</f>
        <v>50.588999999999999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J$11,'[1]公式予選（TT）-結果表（貼付）'!$1:$1,0)),""))</f>
        <v>0.24399999999999999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1.7999999999999999E-2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3/7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7</v>
      </c>
      <c r="C24" s="30"/>
      <c r="D24" s="31" t="str">
        <f>IFERROR(INDEX('[1]公式予選（TT）-結果表（貼付）'!$A:$Z,MATCH($B24,'[1]公式予選（TT）-結果表（貼付）'!$B:$B,0),MATCH(公式予選結果表!D$11,'[1]公式予選（TT）-結果表（貼付）'!$1:$1,0)),"")</f>
        <v>西浦 徹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CROCPROMOTION/ROTAX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PLAYFUL WITH HEROES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MOJO</v>
      </c>
      <c r="H24" s="35">
        <f>IF(A24="DNS","ｽﾀｰﾄ出来ず",IF(A24="DQ","失　格",IFERROR(INDEX('[1]公式予選（TT）-結果表（貼付）'!$A:$Z,MATCH($B24,'[1]公式予選（TT）-結果表（貼付）'!$B:$B,0),MATCH(公式予選結果表!H$11,'[1]公式予選（TT）-結果表（貼付）'!$1:$1,0)),"")))</f>
        <v>50.597999999999999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J$11,'[1]公式予選（TT）-結果表（貼付）'!$1:$1,0)),""))</f>
        <v>0.253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8.9999999999999993E-3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4/6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12</v>
      </c>
      <c r="C25" s="30"/>
      <c r="D25" s="31" t="str">
        <f>IFERROR(INDEX('[1]公式予選（TT）-結果表（貼付）'!$A:$Z,MATCH($B25,'[1]公式予選（TT）-結果表（貼付）'!$B:$B,0),MATCH(公式予選結果表!D$11,'[1]公式予選（TT）-結果表（貼付）'!$1:$1,0)),"")</f>
        <v>石原 貴博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トニーカート/ROTAX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TMAUTO/IRS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MOJO</v>
      </c>
      <c r="H25" s="35">
        <f>IF(A25="DNS","ｽﾀｰﾄ出来ず",IF(A25="DQ","失　格",IFERROR(INDEX('[1]公式予選（TT）-結果表（貼付）'!$A:$Z,MATCH($B25,'[1]公式予選（TT）-結果表（貼付）'!$B:$B,0),MATCH(公式予選結果表!H$11,'[1]公式予選（TT）-結果表（貼付）'!$1:$1,0)),"")))</f>
        <v>50.713999999999999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J$11,'[1]公式予選（TT）-結果表（貼付）'!$1:$1,0)),""))</f>
        <v>0.36899999999999999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0.11600000000000001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3/7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24</v>
      </c>
      <c r="C26" s="30"/>
      <c r="D26" s="31" t="str">
        <f>IFERROR(INDEX('[1]公式予選（TT）-結果表（貼付）'!$A:$Z,MATCH($B26,'[1]公式予選（TT）-結果表（貼付）'!$B:$B,0),MATCH(公式予選結果表!D$11,'[1]公式予選（TT）-結果表（貼付）'!$1:$1,0)),"")</f>
        <v>金 韓奎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Tony Kart/ROTAX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Mid Competition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MOJO</v>
      </c>
      <c r="H26" s="35">
        <f>IF(A26="DNS","ｽﾀｰﾄ出来ず",IF(A26="DQ","失　格",IFERROR(INDEX('[1]公式予選（TT）-結果表（貼付）'!$A:$Z,MATCH($B26,'[1]公式予選（TT）-結果表（貼付）'!$B:$B,0),MATCH(公式予選結果表!H$11,'[1]公式予選（TT）-結果表（貼付）'!$1:$1,0)),"")))</f>
        <v>50.784999999999997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J$11,'[1]公式予選（TT）-結果表（貼付）'!$1:$1,0)),""))</f>
        <v>0.44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7.0999999999999994E-2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4/7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23</v>
      </c>
      <c r="C27" s="30"/>
      <c r="D27" s="31" t="str">
        <f>IFERROR(INDEX('[1]公式予選（TT）-結果表（貼付）'!$A:$Z,MATCH($B27,'[1]公式予選（TT）-結果表（貼付）'!$B:$B,0),MATCH(公式予選結果表!D$11,'[1]公式予選（TT）-結果表（貼付）'!$1:$1,0)),"")</f>
        <v>今井 雅慶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ＣＬ/ROTAX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MIDcompetition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MOJO</v>
      </c>
      <c r="H27" s="35">
        <f>IF(A27="DNS","ｽﾀｰﾄ出来ず",IF(A27="DQ","失　格",IFERROR(INDEX('[1]公式予選（TT）-結果表（貼付）'!$A:$Z,MATCH($B27,'[1]公式予選（TT）-結果表（貼付）'!$B:$B,0),MATCH(公式予選結果表!H$11,'[1]公式予選（TT）-結果表（貼付）'!$1:$1,0)),"")))</f>
        <v>50.787999999999997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J$11,'[1]公式予選（TT）-結果表（貼付）'!$1:$1,0)),""))</f>
        <v>0.443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3.0000000000000001E-3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2/6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66</v>
      </c>
      <c r="C28" s="30"/>
      <c r="D28" s="31" t="str">
        <f>IFERROR(INDEX('[1]公式予選（TT）-結果表（貼付）'!$A:$Z,MATCH($B28,'[1]公式予選（TT）-結果表（貼付）'!$B:$B,0),MATCH(公式予選結果表!D$11,'[1]公式予選（TT）-結果表（貼付）'!$1:$1,0)),"")</f>
        <v>中本 功三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croc promotion/ROTAX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K-TECH with ぴぃたぁぱん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MOJO</v>
      </c>
      <c r="H28" s="35">
        <f>IF(A28="DNS","ｽﾀｰﾄ出来ず",IF(A28="DQ","失　格",IFERROR(INDEX('[1]公式予選（TT）-結果表（貼付）'!$A:$Z,MATCH($B28,'[1]公式予選（TT）-結果表（貼付）'!$B:$B,0),MATCH(公式予選結果表!H$11,'[1]公式予選（TT）-結果表（貼付）'!$1:$1,0)),"")))</f>
        <v>50.789000000000001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J$11,'[1]公式予選（TT）-結果表（貼付）'!$1:$1,0)),""))</f>
        <v>0.44400000000000001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1E-3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3/7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20</v>
      </c>
      <c r="C29" s="30"/>
      <c r="D29" s="31" t="str">
        <f>IFERROR(INDEX('[1]公式予選（TT）-結果表（貼付）'!$A:$Z,MATCH($B29,'[1]公式予選（TT）-結果表（貼付）'!$B:$B,0),MATCH(公式予選結果表!D$11,'[1]公式予選（TT）-結果表（貼付）'!$1:$1,0)),"")</f>
        <v>土橋 秀多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Crocpromotion/ROTAX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NEXT-ONE Racing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MOJO</v>
      </c>
      <c r="H29" s="35">
        <f>IF(A29="DNS","ｽﾀｰﾄ出来ず",IF(A29="DQ","失　格",IFERROR(INDEX('[1]公式予選（TT）-結果表（貼付）'!$A:$Z,MATCH($B29,'[1]公式予選（TT）-結果表（貼付）'!$B:$B,0),MATCH(公式予選結果表!H$11,'[1]公式予選（TT）-結果表（貼付）'!$1:$1,0)),"")))</f>
        <v>50.82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J$11,'[1]公式予選（TT）-結果表（貼付）'!$1:$1,0)),""))</f>
        <v>0.47499999999999998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3.1E-2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4/7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18</v>
      </c>
      <c r="C30" s="30"/>
      <c r="D30" s="31" t="str">
        <f>IFERROR(INDEX('[1]公式予選（TT）-結果表（貼付）'!$A:$Z,MATCH($B30,'[1]公式予選（TT）-結果表（貼付）'!$B:$B,0),MATCH(公式予選結果表!D$11,'[1]公式予選（TT）-結果表（貼付）'!$1:$1,0)),"")</f>
        <v>井上 一矢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ＥＩＫＯ/ROTAX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ﾄﾚﾝﾀｸﾜﾄﾛ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MOJO</v>
      </c>
      <c r="H30" s="35">
        <f>IF(A30="DNS","ｽﾀｰﾄ出来ず",IF(A30="DQ","失　格",IFERROR(INDEX('[1]公式予選（TT）-結果表（貼付）'!$A:$Z,MATCH($B30,'[1]公式予選（TT）-結果表（貼付）'!$B:$B,0),MATCH(公式予選結果表!H$11,'[1]公式予選（TT）-結果表（貼付）'!$1:$1,0)),"")))</f>
        <v>51.182000000000002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J$11,'[1]公式予選（TT）-結果表（貼付）'!$1:$1,0)),""))</f>
        <v>0.83699999999999997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0.36199999999999999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7/7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36</v>
      </c>
      <c r="C31" s="30"/>
      <c r="D31" s="31" t="str">
        <f>IFERROR(INDEX('[1]公式予選（TT）-結果表（貼付）'!$A:$Z,MATCH($B31,'[1]公式予選（TT）-結果表（貼付）'!$B:$B,0),MATCH(公式予選結果表!D$11,'[1]公式予選（TT）-結果表（貼付）'!$1:$1,0)),"")</f>
        <v>森田 洋輔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トニーカート/ROTAX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ﾉﾊﾞｶｰﾄ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MOJO</v>
      </c>
      <c r="H31" s="35">
        <f>IF(A31="DNS","ｽﾀｰﾄ出来ず",IF(A31="DQ","失　格",IFERROR(INDEX('[1]公式予選（TT）-結果表（貼付）'!$A:$Z,MATCH($B31,'[1]公式予選（TT）-結果表（貼付）'!$B:$B,0),MATCH(公式予選結果表!H$11,'[1]公式予選（TT）-結果表（貼付）'!$1:$1,0)),"")))</f>
        <v>51.201999999999998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J$11,'[1]公式予選（TT）-結果表（貼付）'!$1:$1,0)),""))</f>
        <v>0.85699999999999998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0.02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3/7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IFERROR(INDEX('[1]公式予選（TT）-結果表（貼付）'!A21:$V$50,MATCH($A32,'[1]公式予選（TT）-結果表（貼付）'!A21:$A$50,0),MATCH(公式予選結果表!B$11,'[1]公式予選（TT）-結果表（貼付）'!$1:$1,0)),"")</f>
        <v>30</v>
      </c>
      <c r="C32" s="30"/>
      <c r="D32" s="31" t="str">
        <f>IFERROR(INDEX('[1]公式予選（TT）-結果表（貼付）'!$A:$Z,MATCH($B32,'[1]公式予選（TT）-結果表（貼付）'!$B:$B,0),MATCH(公式予選結果表!D$11,'[1]公式予選（TT）-結果表（貼付）'!$1:$1,0)),"")</f>
        <v>小川 健一</v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>LN KART/ROTAX</v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>RT schritt</v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>MOJO</v>
      </c>
      <c r="H32" s="35">
        <f>IF(A32="DNS","ｽﾀｰﾄ出来ず",IF(A32="DQ","失　格",IFERROR(INDEX('[1]公式予選（TT）-結果表（貼付）'!$A:$Z,MATCH($B32,'[1]公式予選（TT）-結果表（貼付）'!$B:$B,0),MATCH(公式予選結果表!H$11,'[1]公式予選（TT）-結果表（貼付）'!$1:$1,0)),"")))</f>
        <v>51.225999999999999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J$11,'[1]公式予選（TT）-結果表（貼付）'!$1:$1,0)),""))</f>
        <v>0.88100000000000001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>2.4E-2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3/7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IFERROR(INDEX('[1]公式予選（TT）-結果表（貼付）'!A22:$V$50,MATCH($A33,'[1]公式予選（TT）-結果表（貼付）'!A22:$A$50,0),MATCH(公式予選結果表!B$11,'[1]公式予選（TT）-結果表（貼付）'!$1:$1,0)),"")</f>
        <v>13</v>
      </c>
      <c r="C33" s="30"/>
      <c r="D33" s="31" t="str">
        <f>IFERROR(INDEX('[1]公式予選（TT）-結果表（貼付）'!$A:$Z,MATCH($B33,'[1]公式予選（TT）-結果表（貼付）'!$B:$B,0),MATCH(公式予選結果表!D$11,'[1]公式予選（TT）-結果表（貼付）'!$1:$1,0)),"")</f>
        <v>永谷 学</v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>ピレル/ROTAX</v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>ｱｽﾃｯｸ</v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>MOJO</v>
      </c>
      <c r="H33" s="35">
        <f>IF(A33="DNS","ｽﾀｰﾄ出来ず",IF(A33="DQ","失　格",IFERROR(INDEX('[1]公式予選（TT）-結果表（貼付）'!$A:$Z,MATCH($B33,'[1]公式予選（TT）-結果表（貼付）'!$B:$B,0),MATCH(公式予選結果表!H$11,'[1]公式予選（TT）-結果表（貼付）'!$1:$1,0)),"")))</f>
        <v>51.289000000000001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J$11,'[1]公式予選（TT）-結果表（貼付）'!$1:$1,0)),""))</f>
        <v>0.94399999999999995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>6.3E-2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7/7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IFERROR(INDEX('[1]公式予選（TT）-結果表（貼付）'!A23:$V$50,MATCH($A34,'[1]公式予選（TT）-結果表（貼付）'!A23:$A$50,0),MATCH(公式予選結果表!B$11,'[1]公式予選（TT）-結果表（貼付）'!$1:$1,0)),"")</f>
        <v>44</v>
      </c>
      <c r="C34" s="30"/>
      <c r="D34" s="31" t="str">
        <f>IFERROR(INDEX('[1]公式予選（TT）-結果表（貼付）'!$A:$Z,MATCH($B34,'[1]公式予選（TT）-結果表（貼付）'!$B:$B,0),MATCH(公式予選結果表!D$11,'[1]公式予選（TT）-結果表（貼付）'!$1:$1,0)),"")</f>
        <v>小野 敦郎</v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>kosmic/ROTAX</v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>ERS</v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>MOJO</v>
      </c>
      <c r="H34" s="35">
        <f>IF(A34="DNS","ｽﾀｰﾄ出来ず",IF(A34="DQ","失　格",IFERROR(INDEX('[1]公式予選（TT）-結果表（貼付）'!$A:$Z,MATCH($B34,'[1]公式予選（TT）-結果表（貼付）'!$B:$B,0),MATCH(公式予選結果表!H$11,'[1]公式予選（TT）-結果表（貼付）'!$1:$1,0)),"")))</f>
        <v>51.351999999999997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J$11,'[1]公式予選（TT）-結果表（貼付）'!$1:$1,0)),""))</f>
        <v>1.0069999999999999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>6.3E-2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3/7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0">
        <f>IFERROR(INDEX('[1]公式予選（TT）-結果表（貼付）'!A24:$V$50,MATCH($A35,'[1]公式予選（TT）-結果表（貼付）'!A24:$A$50,0),MATCH(公式予選結果表!B$11,'[1]公式予選（TT）-結果表（貼付）'!$1:$1,0)),"")</f>
        <v>9</v>
      </c>
      <c r="C35" s="30"/>
      <c r="D35" s="31" t="str">
        <f>IFERROR(INDEX('[1]公式予選（TT）-結果表（貼付）'!$A:$Z,MATCH($B35,'[1]公式予選（TT）-結果表（貼付）'!$B:$B,0),MATCH(公式予選結果表!D$11,'[1]公式予選（TT）-結果表（貼付）'!$1:$1,0)),"")</f>
        <v>上岡 昌生</v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>コスミック/ROTAX</v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>HRSJAPAN</v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>MOJO</v>
      </c>
      <c r="H35" s="35">
        <f>IF(A35="DNS","ｽﾀｰﾄ出来ず",IF(A35="DQ","失　格",IFERROR(INDEX('[1]公式予選（TT）-結果表（貼付）'!$A:$Z,MATCH($B35,'[1]公式予選（TT）-結果表（貼付）'!$B:$B,0),MATCH(公式予選結果表!H$11,'[1]公式予選（TT）-結果表（貼付）'!$1:$1,0)),"")))</f>
        <v>51.36</v>
      </c>
      <c r="I35" s="36" t="str">
        <f t="shared" si="0"/>
        <v/>
      </c>
      <c r="J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J$11,'[1]公式予選（TT）-結果表（貼付）'!$1:$1,0)),""))</f>
        <v>1.0149999999999999</v>
      </c>
      <c r="K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>8.0000000000000002E-3</v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5/7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0">
        <f>IFERROR(INDEX('[1]公式予選（TT）-結果表（貼付）'!A25:$V$50,MATCH($A36,'[1]公式予選（TT）-結果表（貼付）'!A25:$A$50,0),MATCH(公式予選結果表!B$11,'[1]公式予選（TT）-結果表（貼付）'!$1:$1,0)),"")</f>
        <v>11</v>
      </c>
      <c r="C36" s="30"/>
      <c r="D36" s="31" t="str">
        <f>IFERROR(INDEX('[1]公式予選（TT）-結果表（貼付）'!$A:$Z,MATCH($B36,'[1]公式予選（TT）-結果表（貼付）'!$B:$B,0),MATCH(公式予選結果表!D$11,'[1]公式予選（TT）-結果表（貼付）'!$1:$1,0)),"")</f>
        <v>鈴木 伸高</v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>Drago CORSE/ROTAX</v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>IDEAL Racing</v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>MOJO</v>
      </c>
      <c r="H36" s="35">
        <f>IF(A36="DNS","ｽﾀｰﾄ出来ず",IF(A36="DQ","失　格",IFERROR(INDEX('[1]公式予選（TT）-結果表（貼付）'!$A:$Z,MATCH($B36,'[1]公式予選（TT）-結果表（貼付）'!$B:$B,0),MATCH(公式予選結果表!H$11,'[1]公式予選（TT）-結果表（貼付）'!$1:$1,0)),"")))</f>
        <v>51.442</v>
      </c>
      <c r="I36" s="36" t="str">
        <f t="shared" si="0"/>
        <v/>
      </c>
      <c r="J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J$11,'[1]公式予選（TT）-結果表（貼付）'!$1:$1,0)),""))</f>
        <v>1.097</v>
      </c>
      <c r="K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>8.2000000000000003E-2</v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5/7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>25</v>
      </c>
      <c r="B37" s="30">
        <f>IFERROR(INDEX('[1]公式予選（TT）-結果表（貼付）'!A26:$V$50,MATCH($A37,'[1]公式予選（TT）-結果表（貼付）'!A26:$A$50,0),MATCH(公式予選結果表!B$11,'[1]公式予選（TT）-結果表（貼付）'!$1:$1,0)),"")</f>
        <v>8</v>
      </c>
      <c r="C37" s="30"/>
      <c r="D37" s="31" t="str">
        <f>IFERROR(INDEX('[1]公式予選（TT）-結果表（貼付）'!$A:$Z,MATCH($B37,'[1]公式予選（TT）-結果表（貼付）'!$B:$B,0),MATCH(公式予選結果表!D$11,'[1]公式予選（TT）-結果表（貼付）'!$1:$1,0)),"")</f>
        <v>三田村 信弘</v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>TONY/ROTAX</v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>ﾁｰﾑｱﾗｼﾞﾝ+ｸﾞﾛｰﾊﾞﾙ</v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>MOJO</v>
      </c>
      <c r="H37" s="35">
        <f>IF(A37="DNS","ｽﾀｰﾄ出来ず",IF(A37="DQ","失　格",IFERROR(INDEX('[1]公式予選（TT）-結果表（貼付）'!$A:$Z,MATCH($B37,'[1]公式予選（TT）-結果表（貼付）'!$B:$B,0),MATCH(公式予選結果表!H$11,'[1]公式予選（TT）-結果表（貼付）'!$1:$1,0)),"")))</f>
        <v>51.786000000000001</v>
      </c>
      <c r="I37" s="36" t="str">
        <f t="shared" si="0"/>
        <v/>
      </c>
      <c r="J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J$11,'[1]公式予選（TT）-結果表（貼付）'!$1:$1,0)),""))</f>
        <v>1.4410000000000001</v>
      </c>
      <c r="K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>0.34399999999999997</v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>2/7</v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>26</v>
      </c>
      <c r="B38" s="30">
        <f>IFERROR(INDEX('[1]公式予選（TT）-結果表（貼付）'!A27:$V$50,MATCH($A38,'[1]公式予選（TT）-結果表（貼付）'!A27:$A$50,0),MATCH(公式予選結果表!B$11,'[1]公式予選（TT）-結果表（貼付）'!$1:$1,0)),"")</f>
        <v>19</v>
      </c>
      <c r="C38" s="30"/>
      <c r="D38" s="31" t="str">
        <f>IFERROR(INDEX('[1]公式予選（TT）-結果表（貼付）'!$A:$Z,MATCH($B38,'[1]公式予選（TT）-結果表（貼付）'!$B:$B,0),MATCH(公式予選結果表!D$11,'[1]公式予選（TT）-結果表（貼付）'!$1:$1,0)),"")</f>
        <v>HIROTEC</v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>ドラゴコルセ/ROTAX</v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>株式会社大和あいさぽｰとERS</v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>MOJO</v>
      </c>
      <c r="H38" s="40" t="s">
        <v>26</v>
      </c>
      <c r="I38" s="36" t="str">
        <f>IF(H38&lt;1,"",IF($I$11&gt;H38,"R",""))</f>
        <v/>
      </c>
      <c r="J38" s="39"/>
      <c r="K38" s="39"/>
      <c r="L38" s="37"/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>27</v>
      </c>
      <c r="B39" s="30">
        <f>IFERROR(INDEX('[1]公式予選（TT）-結果表（貼付）'!A28:$V$50,MATCH($A39,'[1]公式予選（TT）-結果表（貼付）'!A28:$A$50,0),MATCH(公式予選結果表!B$11,'[1]公式予選（TT）-結果表（貼付）'!$1:$1,0)),"")</f>
        <v>29</v>
      </c>
      <c r="C39" s="30"/>
      <c r="D39" s="31" t="str">
        <f>IFERROR(INDEX('[1]公式予選（TT）-結果表（貼付）'!$A:$Z,MATCH($B39,'[1]公式予選（TT）-結果表（貼付）'!$B:$B,0),MATCH(公式予選結果表!D$11,'[1]公式予選（TT）-結果表（貼付）'!$1:$1,0)),"")</f>
        <v>谷田 幸史</v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>KOSMIC/ROTAX</v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>JURAN Racing with Global</v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>MOJO</v>
      </c>
      <c r="H39" s="40" t="s">
        <v>26</v>
      </c>
      <c r="I39" s="36" t="str">
        <f>IF(H39&lt;1,"",IF($I$11&gt;H39,"R",""))</f>
        <v/>
      </c>
      <c r="J39" s="39"/>
      <c r="K39" s="39"/>
      <c r="L39" s="37"/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 t="str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/>
      </c>
      <c r="B40" s="30" t="str">
        <f>IFERROR(INDEX('[1]公式予選（TT）-結果表（貼付）'!A29:$V$50,MATCH($A40,'[1]公式予選（TT）-結果表（貼付）'!A29:$A$50,0),MATCH(公式予選結果表!B$11,'[1]公式予選（TT）-結果表（貼付）'!$1:$1,0)),"")</f>
        <v/>
      </c>
      <c r="C40" s="30"/>
      <c r="D40" s="31" t="str">
        <f>IFERROR(INDEX('[1]公式予選（TT）-結果表（貼付）'!$A:$Z,MATCH($B40,'[1]公式予選（TT）-結果表（貼付）'!$B:$B,0),MATCH(公式予選結果表!D$11,'[1]公式予選（TT）-結果表（貼付）'!$1:$1,0)),"")</f>
        <v/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/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/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/>
      </c>
      <c r="H40" s="35" t="str">
        <f>IF(A40="DNS","ｽﾀｰﾄ出来ず",IF(A40="DQ","失　格",IFERROR(INDEX('[1]公式予選（TT）-結果表（貼付）'!$A:$Z,MATCH($B40,'[1]公式予選（TT）-結果表（貼付）'!$B:$B,0),MATCH(公式予選結果表!H$11,'[1]公式予選（TT）-結果表（貼付）'!$1:$1,0)),"")))</f>
        <v/>
      </c>
      <c r="I40" s="36" t="str">
        <f t="shared" si="0"/>
        <v/>
      </c>
      <c r="J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J$11,'[1]公式予選（TT）-結果表（貼付）'!$1:$1,0)),""))</f>
        <v/>
      </c>
      <c r="K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/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/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 t="str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/>
      </c>
      <c r="B41" s="30" t="str">
        <f>IFERROR(INDEX('[1]公式予選（TT）-結果表（貼付）'!A30:$V$50,MATCH($A41,'[1]公式予選（TT）-結果表（貼付）'!A30:$A$50,0),MATCH(公式予選結果表!B$11,'[1]公式予選（TT）-結果表（貼付）'!$1:$1,0)),"")</f>
        <v/>
      </c>
      <c r="C41" s="30"/>
      <c r="D41" s="31" t="str">
        <f>IFERROR(INDEX('[1]公式予選（TT）-結果表（貼付）'!$A:$Z,MATCH($B41,'[1]公式予選（TT）-結果表（貼付）'!$B:$B,0),MATCH(公式予選結果表!D$11,'[1]公式予選（TT）-結果表（貼付）'!$1:$1,0)),"")</f>
        <v/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/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/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/>
      </c>
      <c r="H41" s="35" t="str">
        <f>IF(A41="DNS","ｽﾀｰﾄ出来ず",IF(A41="DQ","失　格",IFERROR(INDEX('[1]公式予選（TT）-結果表（貼付）'!$A:$Z,MATCH($B41,'[1]公式予選（TT）-結果表（貼付）'!$B:$B,0),MATCH(公式予選結果表!H$11,'[1]公式予選（TT）-結果表（貼付）'!$1:$1,0)),"")))</f>
        <v/>
      </c>
      <c r="I41" s="36" t="str">
        <f t="shared" si="0"/>
        <v/>
      </c>
      <c r="J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J$11,'[1]公式予選（TT）-結果表（貼付）'!$1:$1,0)),""))</f>
        <v/>
      </c>
      <c r="K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/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/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 t="str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/>
      </c>
      <c r="B42" s="30" t="str">
        <f>IFERROR(INDEX('[1]公式予選（TT）-結果表（貼付）'!A31:$V$50,MATCH($A42,'[1]公式予選（TT）-結果表（貼付）'!A31:$A$50,0),MATCH(公式予選結果表!B$11,'[1]公式予選（TT）-結果表（貼付）'!$1:$1,0)),"")</f>
        <v/>
      </c>
      <c r="C42" s="30"/>
      <c r="D42" s="31" t="str">
        <f>IFERROR(INDEX('[1]公式予選（TT）-結果表（貼付）'!$A:$Z,MATCH($B42,'[1]公式予選（TT）-結果表（貼付）'!$B:$B,0),MATCH(公式予選結果表!D$11,'[1]公式予選（TT）-結果表（貼付）'!$1:$1,0)),"")</f>
        <v/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/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/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/>
      </c>
      <c r="H42" s="35" t="str">
        <f>IF(A42="DNS","ｽﾀｰﾄ出来ず",IF(A42="DQ","失　格",IFERROR(INDEX('[1]公式予選（TT）-結果表（貼付）'!$A:$Z,MATCH($B42,'[1]公式予選（TT）-結果表（貼付）'!$B:$B,0),MATCH(公式予選結果表!H$11,'[1]公式予選（TT）-結果表（貼付）'!$1:$1,0)),"")))</f>
        <v/>
      </c>
      <c r="I42" s="36" t="str">
        <f t="shared" si="0"/>
        <v/>
      </c>
      <c r="J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J$11,'[1]公式予選（TT）-結果表（貼付）'!$1:$1,0)),""))</f>
        <v/>
      </c>
      <c r="K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/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/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 t="str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/>
      </c>
      <c r="B43" s="30" t="str">
        <f>IFERROR(INDEX('[1]公式予選（TT）-結果表（貼付）'!A32:$V$50,MATCH($A43,'[1]公式予選（TT）-結果表（貼付）'!A32:$A$50,0),MATCH(公式予選結果表!B$11,'[1]公式予選（TT）-結果表（貼付）'!$1:$1,0)),"")</f>
        <v/>
      </c>
      <c r="C43" s="30"/>
      <c r="D43" s="31" t="str">
        <f>IFERROR(INDEX('[1]公式予選（TT）-結果表（貼付）'!$A:$Z,MATCH($B43,'[1]公式予選（TT）-結果表（貼付）'!$B:$B,0),MATCH(公式予選結果表!D$11,'[1]公式予選（TT）-結果表（貼付）'!$1:$1,0)),"")</f>
        <v/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/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/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/>
      </c>
      <c r="H43" s="35" t="str">
        <f>IF(A43="DNS","ｽﾀｰﾄ出来ず",IF(A43="DQ","失　格",IFERROR(INDEX('[1]公式予選（TT）-結果表（貼付）'!$A:$Z,MATCH($B43,'[1]公式予選（TT）-結果表（貼付）'!$B:$B,0),MATCH(公式予選結果表!H$11,'[1]公式予選（TT）-結果表（貼付）'!$1:$1,0)),"")))</f>
        <v/>
      </c>
      <c r="I43" s="36" t="str">
        <f t="shared" si="0"/>
        <v/>
      </c>
      <c r="J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J$11,'[1]公式予選（TT）-結果表（貼付）'!$1:$1,0)),""))</f>
        <v/>
      </c>
      <c r="K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/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/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0" t="str">
        <f>IFERROR(INDEX('[1]公式予選（TT）-結果表（貼付）'!A33:$V$50,MATCH($A44,'[1]公式予選（TT）-結果表（貼付）'!A33:$A$50,0),MATCH(公式予選結果表!B$11,'[1]公式予選（TT）-結果表（貼付）'!$1:$1,0)),"")</f>
        <v/>
      </c>
      <c r="C44" s="30"/>
      <c r="D44" s="31" t="str">
        <f>IFERROR(INDEX('[1]公式予選（TT）-結果表（貼付）'!$A:$Z,MATCH($B44,'[1]公式予選（TT）-結果表（貼付）'!$B:$B,0),MATCH(公式予選結果表!D$11,'[1]公式予選（TT）-結果表（貼付）'!$1:$1,0)),"")</f>
        <v/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/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/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/>
      </c>
      <c r="H44" s="35" t="str">
        <f>IF(A44="DNS","ｽﾀｰﾄ出来ず",IF(A44="DQ","失　格",IFERROR(INDEX('[1]公式予選（TT）-結果表（貼付）'!$A:$Z,MATCH($B44,'[1]公式予選（TT）-結果表（貼付）'!$B:$B,0),MATCH(公式予選結果表!H$11,'[1]公式予選（TT）-結果表（貼付）'!$1:$1,0)),"")))</f>
        <v/>
      </c>
      <c r="I44" s="36" t="str">
        <f t="shared" si="0"/>
        <v/>
      </c>
      <c r="J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J$11,'[1]公式予選（TT）-結果表（貼付）'!$1:$1,0)),""))</f>
        <v/>
      </c>
      <c r="K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/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IFERROR(INDEX('[1]公式予選（TT）-結果表（貼付）'!A34:$V$50,MATCH($A45,'[1]公式予選（TT）-結果表（貼付）'!A34:$A$50,0),MATCH(公式予選結果表!B$11,'[1]公式予選（TT）-結果表（貼付）'!$1:$1,0)),"")</f>
        <v/>
      </c>
      <c r="C45" s="30"/>
      <c r="D45" s="31" t="str">
        <f>IFERROR(INDEX('[1]公式予選（TT）-結果表（貼付）'!$A:$Z,MATCH($B45,'[1]公式予選（TT）-結果表（貼付）'!$B:$B,0),MATCH(公式予選結果表!D$11,'[1]公式予選（TT）-結果表（貼付）'!$1:$1,0)),"")</f>
        <v/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/>
      </c>
      <c r="H45" s="35" t="str">
        <f>IF(A45="DNS","ｽﾀｰﾄ出来ず",IF(A45="DQ","失　格",IFERROR(INDEX('[1]公式予選（TT）-結果表（貼付）'!$A:$Z,MATCH($B45,'[1]公式予選（TT）-結果表（貼付）'!$B:$B,0),MATCH(公式予選結果表!H$11,'[1]公式予選（TT）-結果表（貼付）'!$1:$1,0)),"")))</f>
        <v/>
      </c>
      <c r="I45" s="36" t="str">
        <f t="shared" si="0"/>
        <v/>
      </c>
      <c r="J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J$11,'[1]公式予選（TT）-結果表（貼付）'!$1:$1,0)),""))</f>
        <v/>
      </c>
      <c r="K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/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IFERROR(INDEX('[1]公式予選（TT）-結果表（貼付）'!$A:$Z,MATCH($B46,'[1]公式予選（TT）-結果表（貼付）'!$B:$B,0),MATCH(公式予選結果表!D$11,'[1]公式予選（TT）-結果表（貼付）'!$1:$1,0)),"")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格",IFERROR(INDEX('[1]公式予選（TT）-結果表（貼付）'!$A:$Z,MATCH($B46,'[1]公式予選（TT）-結果表（貼付）'!$B:$B,0),MATCH(公式予選結果表!H$11,'[1]公式予選（TT）-結果表（貼付）'!$1:$1,0)),"")))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tr">
        <f>IF(COUNTIF(I:I,"R")&gt;=1,"""R"" マークの車は、コースレコードを更新しました。従来のレコードタイムは"&amp;"　"&amp;I11,"")</f>
        <v/>
      </c>
      <c r="B49" s="30"/>
      <c r="C49" s="30"/>
      <c r="D49" s="42"/>
      <c r="E49" s="32"/>
      <c r="F49" s="33"/>
      <c r="G49" s="34"/>
      <c r="H49" s="43"/>
      <c r="I49" s="44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tr">
        <f>IF(A53="","","ﾍﾟﾅﾙﾃｨ")</f>
        <v/>
      </c>
      <c r="B52" s="47"/>
      <c r="C52" s="47"/>
      <c r="D52" s="7"/>
      <c r="E52" s="7"/>
      <c r="F52" s="7"/>
      <c r="G52" s="8"/>
      <c r="H52" s="7"/>
      <c r="I52" s="13"/>
      <c r="J52" s="7"/>
      <c r="K52" s="7"/>
      <c r="L52" s="7"/>
      <c r="M52" s="45"/>
      <c r="N52" s="20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3" t="str">
        <f>IF(MAX(Q13:Q47)&lt;1,"",1)</f>
        <v/>
      </c>
      <c r="B53" s="48" t="str">
        <f t="shared" ref="B53:B63" si="2">IF(A53="","","No."&amp;INDEX($A$11:$U$47,MATCH($A53,$R$11:$R$47,0),MATCH("No.",$11:$11,0)))</f>
        <v/>
      </c>
      <c r="C53" s="48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5"/>
      <c r="N53" s="20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tr">
        <f t="shared" ref="A54:A63" si="4">IF(A53&lt;COUNTIF($R$12:$R$47,"&gt;"&amp;0),A53+1,"")</f>
        <v/>
      </c>
      <c r="B54" s="48" t="str">
        <f t="shared" si="2"/>
        <v/>
      </c>
      <c r="C54" s="48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5"/>
      <c r="N54" s="20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tr">
        <f t="shared" si="4"/>
        <v/>
      </c>
      <c r="B55" s="48" t="str">
        <f t="shared" si="2"/>
        <v/>
      </c>
      <c r="C55" s="48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5"/>
      <c r="N55" s="20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tr">
        <f t="shared" si="4"/>
        <v/>
      </c>
      <c r="B56" s="48" t="str">
        <f t="shared" si="2"/>
        <v/>
      </c>
      <c r="C56" s="48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5"/>
      <c r="N56" s="20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tr">
        <f t="shared" si="4"/>
        <v/>
      </c>
      <c r="B57" s="48" t="str">
        <f t="shared" si="2"/>
        <v/>
      </c>
      <c r="C57" s="48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5"/>
      <c r="N57" s="20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tr">
        <f t="shared" si="4"/>
        <v/>
      </c>
      <c r="B58" s="48" t="str">
        <f t="shared" si="2"/>
        <v/>
      </c>
      <c r="C58" s="48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5"/>
      <c r="N58" s="20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tr">
        <f t="shared" si="4"/>
        <v/>
      </c>
      <c r="B59" s="48" t="str">
        <f t="shared" si="2"/>
        <v/>
      </c>
      <c r="C59" s="48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5"/>
      <c r="N59" s="20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tr">
        <f t="shared" si="4"/>
        <v/>
      </c>
      <c r="B60" s="48" t="str">
        <f t="shared" si="2"/>
        <v/>
      </c>
      <c r="C60" s="48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5"/>
      <c r="N60" s="20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tr">
        <f t="shared" si="4"/>
        <v/>
      </c>
      <c r="B61" s="48" t="str">
        <f t="shared" si="2"/>
        <v/>
      </c>
      <c r="C61" s="48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5"/>
      <c r="N61" s="20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tr">
        <f t="shared" si="4"/>
        <v/>
      </c>
      <c r="B62" s="48" t="str">
        <f t="shared" si="2"/>
        <v/>
      </c>
      <c r="C62" s="48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5"/>
      <c r="N62" s="20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tr">
        <f t="shared" si="4"/>
        <v/>
      </c>
      <c r="B63" s="48" t="str">
        <f t="shared" si="2"/>
        <v/>
      </c>
      <c r="C63" s="48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5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5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2022-07-17T01:56:43Z</dcterms:created>
  <dcterms:modified xsi:type="dcterms:W3CDTF">2022-07-17T01:58:23Z</dcterms:modified>
</cp:coreProperties>
</file>