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2ndヒート グリッド表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9" i="1" l="1"/>
  <c r="C18" i="1"/>
  <c r="B18" i="1"/>
  <c r="C20" i="1" s="1"/>
  <c r="H16" i="1"/>
  <c r="C16" i="1"/>
  <c r="K15" i="1"/>
  <c r="F15" i="1"/>
  <c r="I14" i="1"/>
  <c r="H14" i="1"/>
  <c r="D14" i="1"/>
  <c r="C14" i="1"/>
  <c r="A9" i="1"/>
  <c r="A7" i="1"/>
  <c r="J6" i="1"/>
  <c r="D18" i="1" l="1"/>
  <c r="F19" i="1"/>
  <c r="G18" i="1"/>
  <c r="H18" i="1" l="1"/>
  <c r="K19" i="1"/>
  <c r="H20" i="1"/>
  <c r="B22" i="1"/>
  <c r="I18" i="1"/>
  <c r="F23" i="1" l="1"/>
  <c r="D22" i="1"/>
  <c r="C22" i="1"/>
  <c r="C24" i="1"/>
  <c r="G22" i="1"/>
  <c r="B26" i="1" l="1"/>
  <c r="K23" i="1"/>
  <c r="H24" i="1"/>
  <c r="I22" i="1"/>
  <c r="H22" i="1"/>
  <c r="C28" i="1" l="1"/>
  <c r="G26" i="1"/>
  <c r="C26" i="1"/>
  <c r="F27" i="1"/>
  <c r="D26" i="1"/>
  <c r="H26" i="1" l="1"/>
  <c r="K27" i="1"/>
  <c r="B30" i="1"/>
  <c r="H28" i="1"/>
  <c r="I26" i="1"/>
  <c r="F31" i="1" l="1"/>
  <c r="D30" i="1"/>
  <c r="G30" i="1"/>
  <c r="C30" i="1"/>
  <c r="C32" i="1"/>
  <c r="B34" i="1" l="1"/>
  <c r="H32" i="1"/>
  <c r="I30" i="1"/>
  <c r="K31" i="1"/>
  <c r="H30" i="1"/>
  <c r="C36" i="1" l="1"/>
  <c r="G34" i="1"/>
  <c r="F35" i="1"/>
  <c r="D34" i="1"/>
  <c r="C34" i="1"/>
  <c r="H34" i="1" l="1"/>
  <c r="H36" i="1"/>
  <c r="K35" i="1"/>
  <c r="B38" i="1"/>
  <c r="I34" i="1"/>
  <c r="F39" i="1" l="1"/>
  <c r="D38" i="1"/>
  <c r="C38" i="1"/>
  <c r="G38" i="1"/>
  <c r="C40" i="1"/>
  <c r="B42" i="1" l="1"/>
  <c r="H40" i="1"/>
  <c r="I38" i="1"/>
  <c r="H38" i="1"/>
  <c r="K39" i="1"/>
  <c r="C44" i="1" l="1"/>
  <c r="C42" i="1"/>
  <c r="G42" i="1"/>
  <c r="F43" i="1"/>
  <c r="D42" i="1"/>
  <c r="H42" i="1" l="1"/>
  <c r="H44" i="1"/>
  <c r="K43" i="1"/>
  <c r="B46" i="1"/>
  <c r="I42" i="1"/>
  <c r="F47" i="1" l="1"/>
  <c r="D46" i="1"/>
  <c r="C46" i="1"/>
  <c r="G46" i="1"/>
  <c r="C48" i="1"/>
  <c r="B50" i="1" l="1"/>
  <c r="H48" i="1"/>
  <c r="I46" i="1"/>
  <c r="H46" i="1"/>
  <c r="K47" i="1"/>
  <c r="C52" i="1" l="1"/>
  <c r="C50" i="1"/>
  <c r="G50" i="1"/>
  <c r="F51" i="1"/>
  <c r="D50" i="1"/>
  <c r="H50" i="1" l="1"/>
  <c r="K51" i="1"/>
  <c r="I50" i="1"/>
  <c r="B54" i="1"/>
  <c r="H52" i="1"/>
  <c r="F55" i="1" l="1"/>
  <c r="D54" i="1"/>
  <c r="G54" i="1"/>
  <c r="C54" i="1"/>
  <c r="C56" i="1"/>
  <c r="B58" i="1" l="1"/>
  <c r="H56" i="1"/>
  <c r="I54" i="1"/>
  <c r="K55" i="1"/>
  <c r="H54" i="1"/>
  <c r="C60" i="1" l="1"/>
  <c r="G58" i="1"/>
  <c r="F59" i="1"/>
  <c r="D58" i="1"/>
  <c r="C58" i="1"/>
  <c r="H58" i="1" l="1"/>
  <c r="I58" i="1"/>
  <c r="K59" i="1"/>
  <c r="B62" i="1"/>
  <c r="H60" i="1"/>
  <c r="F63" i="1" l="1"/>
  <c r="D62" i="1"/>
  <c r="C62" i="1"/>
  <c r="G62" i="1"/>
  <c r="C64" i="1"/>
  <c r="B66" i="1" l="1"/>
  <c r="K63" i="1"/>
  <c r="H64" i="1"/>
  <c r="I62" i="1"/>
  <c r="H62" i="1"/>
  <c r="C68" i="1" l="1"/>
  <c r="G66" i="1"/>
  <c r="F67" i="1"/>
  <c r="D66" i="1"/>
  <c r="C66" i="1"/>
  <c r="H66" i="1" l="1"/>
  <c r="I66" i="1"/>
  <c r="K67" i="1"/>
  <c r="B70" i="1"/>
  <c r="H68" i="1"/>
  <c r="F71" i="1" l="1"/>
  <c r="D70" i="1"/>
  <c r="G70" i="1"/>
  <c r="C70" i="1"/>
  <c r="C72" i="1"/>
  <c r="B74" i="1" l="1"/>
  <c r="H72" i="1"/>
  <c r="I70" i="1"/>
  <c r="K71" i="1"/>
  <c r="H70" i="1"/>
  <c r="C76" i="1" l="1"/>
  <c r="C74" i="1"/>
  <c r="G74" i="1"/>
  <c r="F75" i="1"/>
  <c r="D74" i="1"/>
  <c r="H74" i="1" l="1"/>
  <c r="H76" i="1"/>
  <c r="K75" i="1"/>
  <c r="B78" i="1"/>
  <c r="I74" i="1"/>
  <c r="F79" i="1" l="1"/>
  <c r="D78" i="1"/>
  <c r="C78" i="1"/>
  <c r="C80" i="1"/>
  <c r="G78" i="1"/>
  <c r="K79" i="1" l="1"/>
  <c r="H80" i="1"/>
  <c r="I78" i="1"/>
  <c r="H78" i="1"/>
</calcChain>
</file>

<file path=xl/sharedStrings.xml><?xml version="1.0" encoding="utf-8"?>
<sst xmlns="http://schemas.openxmlformats.org/spreadsheetml/2006/main" count="4" uniqueCount="4">
  <si>
    <t>:</t>
    <phoneticPr fontId="1"/>
  </si>
  <si>
    <t>国際南コース 1.264Km</t>
  </si>
  <si>
    <t>セカンドチャンスヒート グリッド表</t>
    <rPh sb="16" eb="17">
      <t>ヒョウ</t>
    </rPh>
    <phoneticPr fontId="1"/>
  </si>
  <si>
    <t>PP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</si>
</sst>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 shrinkToFit="1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59"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/>
        <xdr:cNvSpPr/>
      </xdr:nvSpPr>
      <xdr:spPr>
        <a:xfrm>
          <a:off x="2895600" y="20955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/>
        <xdr:cNvSpPr/>
      </xdr:nvSpPr>
      <xdr:spPr>
        <a:xfrm>
          <a:off x="2905125" y="20097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736492</xdr:colOff>
      <xdr:row>5</xdr:row>
      <xdr:rowOff>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070741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95</xdr:row>
      <xdr:rowOff>47625</xdr:rowOff>
    </xdr:from>
    <xdr:to>
      <xdr:col>9</xdr:col>
      <xdr:colOff>745299</xdr:colOff>
      <xdr:row>99</xdr:row>
      <xdr:rowOff>85725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477750"/>
          <a:ext cx="4593399" cy="609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YAMAHA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公式予選（TT）AGr-結果表（印刷） (2)"/>
      <sheetName val="JAF提出用（AGr予選）"/>
      <sheetName val="公式予選（TT）BGr-結果表（貼付）"/>
      <sheetName val="公式予選（TT）BGr-結果表（貼付） (2)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2ndヒート - レース暫定結果表（印刷） (3)"/>
      <sheetName val="2ndヒート - レース暫定結果表（印刷） (2)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YAMAHA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Total Time</v>
          </cell>
          <cell r="F1" t="str">
            <v>Team</v>
          </cell>
          <cell r="G1" t="str">
            <v>Model/Engine</v>
          </cell>
          <cell r="H1" t="str">
            <v>Tires</v>
          </cell>
        </row>
        <row r="2">
          <cell r="A2">
            <v>1</v>
          </cell>
          <cell r="B2">
            <v>9</v>
          </cell>
          <cell r="C2" t="str">
            <v>森 建人</v>
          </cell>
          <cell r="D2" t="str">
            <v>YAMAHA SS</v>
          </cell>
          <cell r="E2">
            <v>6.5806712962962963E-3</v>
          </cell>
          <cell r="F2" t="str">
            <v>M TECH SPORTS</v>
          </cell>
          <cell r="G2" t="str">
            <v>ﾄﾞﾗｺﾞｺﾙｾ/YAMAHA</v>
          </cell>
          <cell r="H2" t="str">
            <v>BS</v>
          </cell>
        </row>
        <row r="3">
          <cell r="A3">
            <v>2</v>
          </cell>
          <cell r="B3">
            <v>27</v>
          </cell>
          <cell r="C3" t="str">
            <v>小松 武史</v>
          </cell>
          <cell r="D3" t="str">
            <v>YAMAHA SS</v>
          </cell>
          <cell r="E3">
            <v>6.6514699074074072E-3</v>
          </cell>
          <cell r="F3" t="str">
            <v>TEAM HIRANO</v>
          </cell>
          <cell r="G3" t="str">
            <v>TONYKART/YAMAHA</v>
          </cell>
          <cell r="H3" t="str">
            <v>BS</v>
          </cell>
        </row>
        <row r="4">
          <cell r="A4">
            <v>3</v>
          </cell>
          <cell r="B4">
            <v>22</v>
          </cell>
          <cell r="C4" t="str">
            <v>伊藤 稜真</v>
          </cell>
          <cell r="D4" t="str">
            <v>YAMAHA SS</v>
          </cell>
          <cell r="E4">
            <v>6.5906018518518518E-3</v>
          </cell>
          <cell r="F4" t="str">
            <v>HIGUCHI RacingTeam</v>
          </cell>
          <cell r="G4" t="str">
            <v>SWF/YAMAHA</v>
          </cell>
          <cell r="H4" t="str">
            <v>BS</v>
          </cell>
        </row>
        <row r="5">
          <cell r="A5">
            <v>4</v>
          </cell>
          <cell r="B5">
            <v>42</v>
          </cell>
          <cell r="C5" t="str">
            <v>横山 優之介</v>
          </cell>
          <cell r="D5" t="str">
            <v>YAMAHA SS</v>
          </cell>
          <cell r="E5">
            <v>6.6526504629629626E-3</v>
          </cell>
          <cell r="F5" t="str">
            <v>SPS川口</v>
          </cell>
          <cell r="G5" t="str">
            <v>Xenon Kart/YAMAHA</v>
          </cell>
          <cell r="H5" t="str">
            <v>BS</v>
          </cell>
        </row>
        <row r="6">
          <cell r="A6">
            <v>5</v>
          </cell>
          <cell r="B6">
            <v>52</v>
          </cell>
          <cell r="C6" t="str">
            <v>栗原 空</v>
          </cell>
          <cell r="D6" t="str">
            <v>YAMAHA SS</v>
          </cell>
          <cell r="E6">
            <v>6.6363310185185188E-3</v>
          </cell>
          <cell r="F6" t="str">
            <v>SUPER CREW'S</v>
          </cell>
          <cell r="G6" t="str">
            <v>KOSMIC/YAMAHA</v>
          </cell>
          <cell r="H6" t="str">
            <v>BS</v>
          </cell>
        </row>
        <row r="7">
          <cell r="A7">
            <v>6</v>
          </cell>
          <cell r="B7">
            <v>12</v>
          </cell>
          <cell r="C7" t="str">
            <v>福永 航平</v>
          </cell>
          <cell r="D7" t="str">
            <v>YAMAHA SS</v>
          </cell>
          <cell r="E7">
            <v>6.6624652777777767E-3</v>
          </cell>
          <cell r="F7" t="str">
            <v>Team Ms  Energy</v>
          </cell>
          <cell r="G7" t="str">
            <v>birel ART/YAMAHA</v>
          </cell>
          <cell r="H7" t="str">
            <v>BS</v>
          </cell>
        </row>
        <row r="8">
          <cell r="A8">
            <v>7</v>
          </cell>
          <cell r="B8">
            <v>93</v>
          </cell>
          <cell r="C8" t="str">
            <v>吉井 亮仁</v>
          </cell>
          <cell r="D8" t="str">
            <v>YAMAHA SS</v>
          </cell>
          <cell r="E8">
            <v>6.6371759259259257E-3</v>
          </cell>
          <cell r="F8" t="str">
            <v>ONE POINT</v>
          </cell>
          <cell r="G8" t="str">
            <v>ﾄﾆｰｶｰﾄ/YAMAHA</v>
          </cell>
          <cell r="H8" t="str">
            <v>BS</v>
          </cell>
        </row>
        <row r="9">
          <cell r="A9">
            <v>8</v>
          </cell>
          <cell r="B9">
            <v>38</v>
          </cell>
          <cell r="C9" t="str">
            <v>森 赴人</v>
          </cell>
          <cell r="D9" t="str">
            <v>YAMAHA SS</v>
          </cell>
          <cell r="E9">
            <v>6.6647685185185178E-3</v>
          </cell>
          <cell r="F9" t="str">
            <v>ﾁｰﾑぶるｰと</v>
          </cell>
          <cell r="G9" t="str">
            <v>PRAGA/YAMAHA</v>
          </cell>
          <cell r="H9" t="str">
            <v>BS</v>
          </cell>
        </row>
        <row r="10">
          <cell r="A10">
            <v>9</v>
          </cell>
          <cell r="B10">
            <v>98</v>
          </cell>
          <cell r="C10" t="str">
            <v>上窪 一輝</v>
          </cell>
          <cell r="D10" t="str">
            <v>YAMAHA SS</v>
          </cell>
          <cell r="E10">
            <v>6.6461226851851846E-3</v>
          </cell>
          <cell r="F10" t="str">
            <v>HIGUCHI Racing Team</v>
          </cell>
          <cell r="G10" t="str">
            <v>EXPRIT/YAMAHA</v>
          </cell>
          <cell r="H10" t="str">
            <v>BS</v>
          </cell>
        </row>
        <row r="11">
          <cell r="A11">
            <v>10</v>
          </cell>
          <cell r="B11">
            <v>63</v>
          </cell>
          <cell r="C11" t="str">
            <v>田中 響貴</v>
          </cell>
          <cell r="D11" t="str">
            <v>YAMAHA SS</v>
          </cell>
          <cell r="E11">
            <v>6.682418981481481E-3</v>
          </cell>
          <cell r="F11" t="str">
            <v>ﾁｰﾑぶるｰと</v>
          </cell>
          <cell r="G11" t="str">
            <v>ﾌﾟﾗｶﾞ/YAMAHA</v>
          </cell>
          <cell r="H11" t="str">
            <v>BS</v>
          </cell>
        </row>
        <row r="12">
          <cell r="A12">
            <v>11</v>
          </cell>
          <cell r="B12">
            <v>72</v>
          </cell>
          <cell r="C12" t="str">
            <v>橋本 佳晟</v>
          </cell>
          <cell r="D12" t="str">
            <v>YAMAHA SS</v>
          </cell>
          <cell r="E12">
            <v>6.7098148148148143E-3</v>
          </cell>
          <cell r="F12" t="str">
            <v>KC NAGAHARA</v>
          </cell>
          <cell r="G12" t="str">
            <v>CRG/YAMAHA</v>
          </cell>
          <cell r="H12" t="str">
            <v>BS</v>
          </cell>
        </row>
        <row r="13">
          <cell r="A13">
            <v>12</v>
          </cell>
          <cell r="B13">
            <v>73</v>
          </cell>
          <cell r="C13" t="str">
            <v>花村 結貴</v>
          </cell>
          <cell r="D13" t="str">
            <v>YAMAHA SS</v>
          </cell>
          <cell r="E13">
            <v>6.7168055555555557E-3</v>
          </cell>
          <cell r="F13" t="str">
            <v>MatsumotoRacing</v>
          </cell>
          <cell r="G13" t="str">
            <v>EXPRIT/YAMAHA</v>
          </cell>
          <cell r="H13" t="str">
            <v>BS</v>
          </cell>
        </row>
        <row r="14">
          <cell r="A14">
            <v>13</v>
          </cell>
          <cell r="B14">
            <v>58</v>
          </cell>
          <cell r="C14" t="str">
            <v>植原 愛月</v>
          </cell>
          <cell r="D14" t="str">
            <v>YAMAHA SS</v>
          </cell>
          <cell r="E14">
            <v>6.7156481481481477E-3</v>
          </cell>
          <cell r="F14" t="str">
            <v>Higuchi Racing Team</v>
          </cell>
          <cell r="G14" t="str">
            <v>ﾋﾞﾚﾙ/YAMAHA</v>
          </cell>
          <cell r="H14" t="str">
            <v>BS</v>
          </cell>
        </row>
        <row r="15">
          <cell r="A15">
            <v>14</v>
          </cell>
          <cell r="B15">
            <v>35</v>
          </cell>
          <cell r="C15" t="str">
            <v>西崎 航平</v>
          </cell>
          <cell r="D15" t="str">
            <v>YAMAHA SS</v>
          </cell>
          <cell r="E15">
            <v>6.3324768518518504E-3</v>
          </cell>
          <cell r="F15" t="str">
            <v>ﾍﾞﾛｰﾁｪﾓｰﾀｰｽﾎﾟｰﾂ</v>
          </cell>
          <cell r="G15" t="str">
            <v>birelART/YAMAHA</v>
          </cell>
          <cell r="H15" t="str">
            <v>BS</v>
          </cell>
        </row>
        <row r="16">
          <cell r="A16">
            <v>15</v>
          </cell>
          <cell r="B16">
            <v>47</v>
          </cell>
          <cell r="C16" t="str">
            <v>種田 れい</v>
          </cell>
          <cell r="D16" t="str">
            <v>YAMAHA SS</v>
          </cell>
          <cell r="E16">
            <v>6.7751273148148146E-3</v>
          </cell>
          <cell r="F16" t="str">
            <v>FLAXﾓｰﾀｰｽﾎﾟｰﾂ</v>
          </cell>
          <cell r="G16" t="str">
            <v>TONY/YAMAHA</v>
          </cell>
          <cell r="H16" t="str">
            <v>BS</v>
          </cell>
        </row>
        <row r="17">
          <cell r="A17">
            <v>16</v>
          </cell>
          <cell r="B17">
            <v>75</v>
          </cell>
          <cell r="C17" t="str">
            <v>MATSUSHITA MASAKI</v>
          </cell>
          <cell r="D17" t="str">
            <v>YAMAHA SS</v>
          </cell>
          <cell r="E17">
            <v>59.576000000000001</v>
          </cell>
          <cell r="F17" t="str">
            <v>T.ｵｷﾂﾏﾂﾀﾞ Powerd by LUCE</v>
          </cell>
          <cell r="G17" t="str">
            <v>MINATO80/YAMAHA</v>
          </cell>
          <cell r="H17" t="str">
            <v>BS</v>
          </cell>
        </row>
        <row r="18">
          <cell r="A18">
            <v>17</v>
          </cell>
          <cell r="B18">
            <v>82</v>
          </cell>
          <cell r="C18" t="str">
            <v>酒井 翔太</v>
          </cell>
          <cell r="D18" t="str">
            <v>YAMAHA SS</v>
          </cell>
          <cell r="E18">
            <v>6.9048611111111107E-3</v>
          </cell>
          <cell r="F18" t="str">
            <v>FIRST GARAGE BEMAX</v>
          </cell>
          <cell r="G18" t="str">
            <v>TONYKART/YAMAHA</v>
          </cell>
          <cell r="H18" t="str">
            <v>BS</v>
          </cell>
        </row>
        <row r="19">
          <cell r="A19">
            <v>18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</row>
        <row r="20">
          <cell r="A20">
            <v>19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</row>
        <row r="21">
          <cell r="A21">
            <v>20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</row>
        <row r="22">
          <cell r="A22">
            <v>21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</row>
        <row r="23">
          <cell r="A23">
            <v>22</v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</row>
        <row r="24">
          <cell r="A24">
            <v>23</v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</row>
        <row r="25">
          <cell r="A25">
            <v>24</v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A26">
            <v>25</v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A27">
            <v>26</v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A28">
            <v>27</v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A29">
            <v>28</v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A30">
            <v>29</v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A31">
            <v>30</v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A32">
            <v>31</v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A33">
            <v>32</v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A34">
            <v>33</v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A35">
            <v>34</v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5"/>
  <sheetViews>
    <sheetView tabSelected="1" topLeftCell="A10" workbookViewId="0">
      <selection activeCell="R62" sqref="R62"/>
    </sheetView>
  </sheetViews>
  <sheetFormatPr defaultRowHeight="11.25" x14ac:dyDescent="0.15"/>
  <cols>
    <col min="1" max="1" width="13.83203125" style="1" customWidth="1"/>
    <col min="2" max="2" width="4" style="1" customWidth="1"/>
    <col min="3" max="3" width="6.83203125" style="1" customWidth="1"/>
    <col min="4" max="7" width="13.83203125" style="1" customWidth="1"/>
    <col min="8" max="8" width="6.83203125" style="1" customWidth="1"/>
    <col min="9" max="12" width="13.83203125" style="1" customWidth="1"/>
    <col min="13" max="13" width="0.5" style="1" customWidth="1"/>
    <col min="14" max="16384" width="9.33203125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J6" s="4">
        <f>+[1]各種設定!D18</f>
        <v>44759</v>
      </c>
      <c r="K6" s="5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3"/>
      <c r="C7" s="3"/>
      <c r="D7" s="3"/>
      <c r="E7" s="3"/>
      <c r="F7" s="3"/>
      <c r="G7" s="3"/>
      <c r="H7" s="3"/>
      <c r="I7" s="3"/>
      <c r="J7" s="8"/>
      <c r="K7" s="9" t="s">
        <v>0</v>
      </c>
      <c r="L7" s="10"/>
      <c r="M7" s="6"/>
    </row>
    <row r="8" spans="1:13" x14ac:dyDescent="0.15">
      <c r="A8" s="3"/>
      <c r="B8" s="3"/>
      <c r="C8" s="3"/>
      <c r="D8" s="3"/>
      <c r="E8" s="3"/>
      <c r="F8" s="3"/>
      <c r="G8" s="3"/>
      <c r="H8" s="3"/>
      <c r="I8" s="3"/>
      <c r="J8" s="8"/>
      <c r="K8" s="10"/>
      <c r="L8" s="11"/>
      <c r="M8" s="6"/>
    </row>
    <row r="9" spans="1:13" ht="17.25" customHeight="1" x14ac:dyDescent="0.15">
      <c r="A9" s="12" t="str">
        <f>+[1]各種設定!D4</f>
        <v>YAMAHA SS</v>
      </c>
      <c r="B9" s="3"/>
      <c r="C9" s="3"/>
      <c r="D9" s="3"/>
      <c r="E9" s="3"/>
      <c r="F9" s="3"/>
      <c r="G9" s="3"/>
      <c r="H9" s="3"/>
      <c r="I9" s="3"/>
      <c r="J9" s="3"/>
      <c r="K9" s="3"/>
      <c r="L9" s="13" t="s">
        <v>1</v>
      </c>
      <c r="M9" s="3"/>
    </row>
    <row r="10" spans="1:13" ht="19.5" customHeight="1" x14ac:dyDescent="0.2">
      <c r="A10" s="14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3"/>
    </row>
    <row r="11" spans="1:13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2.75" x14ac:dyDescent="0.15">
      <c r="A12" s="16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5" customHeight="1" x14ac:dyDescent="0.15">
      <c r="A13" s="19"/>
      <c r="B13" s="20"/>
      <c r="C13" s="21"/>
      <c r="D13" s="22"/>
      <c r="E13" s="23"/>
      <c r="F13" s="23"/>
      <c r="G13" s="21"/>
      <c r="H13" s="24"/>
      <c r="I13" s="25"/>
      <c r="J13" s="25"/>
      <c r="K13" s="25"/>
      <c r="L13" s="25"/>
      <c r="M13" s="18"/>
    </row>
    <row r="14" spans="1:13" ht="15" customHeight="1" x14ac:dyDescent="0.15">
      <c r="A14" s="19"/>
      <c r="B14" s="26" t="s">
        <v>3</v>
      </c>
      <c r="C14" s="27">
        <f>IFERROR(INDEX('[1]予選ヒート2nd-レース結果表・グリッド用（整列）'!$A:$Z,MATCH(1,'[1]予選ヒート2nd-レース結果表・グリッド用（整列）'!$A:$A,0),MATCH("No.",'[1]予選ヒート2nd-レース結果表・グリッド用（整列）'!$1:$1,0)),"")</f>
        <v>9</v>
      </c>
      <c r="D14" s="28" t="str">
        <f>INDEX('[1]予選ヒート2nd-レース結果表・グリッド用（整列）'!$A:$Z,MATCH(1,'[1]予選ヒート2nd-レース結果表・グリッド用（整列）'!$A:$A,0),MATCH("名前",'[1]予選ヒート2nd-レース結果表・グリッド用（整列）'!$1:$1,0))</f>
        <v>森 建人</v>
      </c>
      <c r="E14" s="29"/>
      <c r="F14" s="30"/>
      <c r="G14" s="1">
        <v>2</v>
      </c>
      <c r="H14" s="27">
        <f>IFERROR(INDEX('[1]予選ヒート2nd-レース結果表・グリッド用（整列）'!$A:$Z,MATCH($G14,'[1]予選ヒート2nd-レース結果表・グリッド用（整列）'!$A:$A,0),MATCH("No.",'[1]予選ヒート2nd-レース結果表・グリッド用（整列）'!$1:$1,0)),"")</f>
        <v>27</v>
      </c>
      <c r="I14" s="28" t="str">
        <f>INDEX('[1]予選ヒート2nd-レース結果表・グリッド用（整列）'!$A:$Z,MATCH($G14,'[1]予選ヒート2nd-レース結果表・グリッド用（整列）'!$A:$A,0),MATCH("名前",'[1]予選ヒート2nd-レース結果表・グリッド用（整列）'!$1:$1,0))</f>
        <v>小松 武史</v>
      </c>
      <c r="J14" s="29"/>
      <c r="K14" s="30"/>
      <c r="L14" s="31"/>
      <c r="M14" s="18"/>
    </row>
    <row r="15" spans="1:13" ht="6" customHeight="1" x14ac:dyDescent="0.15">
      <c r="A15" s="19"/>
      <c r="B15" s="20"/>
      <c r="C15" s="32"/>
      <c r="D15" s="33"/>
      <c r="E15" s="34"/>
      <c r="F15" s="35" t="str">
        <f>INDEX('[1]予選ヒート2nd-レース結果表・グリッド用（整列）'!$A:$Z,MATCH(1,'[1]予選ヒート2nd-レース結果表・グリッド用（整列）'!$A:$A,0),MATCH("Model/Engine",'[1]予選ヒート2nd-レース結果表・グリッド用（整列）'!$1:$1,0))</f>
        <v>ﾄﾞﾗｺﾞｺﾙｾ/YAMAHA</v>
      </c>
      <c r="G15" s="20"/>
      <c r="H15" s="32"/>
      <c r="I15" s="33"/>
      <c r="J15" s="34"/>
      <c r="K15" s="35" t="str">
        <f>INDEX('[1]予選ヒート2nd-レース結果表・グリッド用（整列）'!$A:$Z,MATCH($G14,'[1]予選ヒート2nd-レース結果表・グリッド用（整列）'!$A:$A,0),MATCH("Model/Engine",'[1]予選ヒート2nd-レース結果表・グリッド用（整列）'!$1:$1,0))</f>
        <v>TONYKART/YAMAHA</v>
      </c>
      <c r="L15" s="31"/>
      <c r="M15" s="18"/>
    </row>
    <row r="16" spans="1:13" ht="9.9499999999999993" customHeight="1" x14ac:dyDescent="0.15">
      <c r="A16" s="19"/>
      <c r="B16" s="20"/>
      <c r="C16" s="36" t="str">
        <f>INDEX('[1]予選ヒート2nd-レース結果表・グリッド用（整列）'!$A:$Z,MATCH(1,'[1]予選ヒート2nd-レース結果表・グリッド用（整列）'!$A:$A,0),MATCH("team",'[1]予選ヒート2nd-レース結果表・グリッド用（整列）'!$1:$1,0))</f>
        <v>M TECH SPORTS</v>
      </c>
      <c r="D16" s="37"/>
      <c r="E16" s="38"/>
      <c r="F16" s="39"/>
      <c r="G16" s="20"/>
      <c r="H16" s="36" t="str">
        <f>INDEX('[1]予選ヒート2nd-レース結果表・グリッド用（整列）'!$A:$Z,MATCH($G14,'[1]予選ヒート2nd-レース結果表・グリッド用（整列）'!$A:$A,0),MATCH("team",'[1]予選ヒート2nd-レース結果表・グリッド用（整列）'!$1:$1,0))</f>
        <v>TEAM HIRANO</v>
      </c>
      <c r="I16" s="37"/>
      <c r="J16" s="38"/>
      <c r="K16" s="39"/>
      <c r="L16" s="40"/>
      <c r="M16" s="18"/>
    </row>
    <row r="17" spans="1:13" ht="6" customHeight="1" x14ac:dyDescent="0.15">
      <c r="A17" s="19"/>
      <c r="B17" s="20"/>
      <c r="C17" s="21"/>
      <c r="D17" s="22"/>
      <c r="E17" s="23"/>
      <c r="F17" s="39"/>
      <c r="G17" s="21"/>
      <c r="H17" s="41"/>
      <c r="I17" s="25"/>
      <c r="J17" s="25"/>
      <c r="K17" s="31"/>
      <c r="L17" s="35"/>
      <c r="M17" s="18"/>
    </row>
    <row r="18" spans="1:13" ht="15" customHeight="1" x14ac:dyDescent="0.15">
      <c r="A18" s="19"/>
      <c r="B18" s="1">
        <f>IF(MAX('[1]予選ヒート2nd-レース結果表・グリッド用（整列）'!A:A)&gt;G14,G14+1,"")</f>
        <v>3</v>
      </c>
      <c r="C18" s="42">
        <f>IFERROR(INDEX('[1]予選ヒート2nd-レース結果表・グリッド用（整列）'!$A:$Z,MATCH($B18,'[1]予選ヒート2nd-レース結果表・グリッド用（整列）'!$A:$A,0),MATCH("No.",'[1]予選ヒート2nd-レース結果表・グリッド用（整列）'!$1:$1,0)),"")</f>
        <v>22</v>
      </c>
      <c r="D18" s="28" t="str">
        <f>IFERROR(INDEX('[1]予選ヒート2nd-レース結果表・グリッド用（整列）'!$A:$Z,MATCH($B18,'[1]予選ヒート2nd-レース結果表・グリッド用（整列）'!$A:$A,0),MATCH("名前",'[1]予選ヒート2nd-レース結果表・グリッド用（整列）'!$1:$1,0)),"")</f>
        <v>伊藤 稜真</v>
      </c>
      <c r="E18" s="28"/>
      <c r="F18" s="30"/>
      <c r="G18" s="1">
        <f>IF(MAX('[1]予選ヒート2nd-レース結果表・グリッド用（整列）'!A:A)&gt;B18,B18+1,"")</f>
        <v>4</v>
      </c>
      <c r="H18" s="42">
        <f>IFERROR(INDEX('[1]予選ヒート2nd-レース結果表・グリッド用（整列）'!$A:$Z,MATCH($G18,'[1]予選ヒート2nd-レース結果表・グリッド用（整列）'!$A:$A,0),MATCH("No.",'[1]予選ヒート2nd-レース結果表・グリッド用（整列）'!$1:$1,0)),"")</f>
        <v>42</v>
      </c>
      <c r="I18" s="28" t="str">
        <f>IFERROR(INDEX('[1]予選ヒート2nd-レース結果表・グリッド用（整列）'!$A:$Z,MATCH($G18,'[1]予選ヒート2nd-レース結果表・グリッド用（整列）'!$A:$A,0),MATCH("名前",'[1]予選ヒート2nd-レース結果表・グリッド用（整列）'!$1:$1,0)),"")</f>
        <v>横山 優之介</v>
      </c>
      <c r="J18" s="28"/>
      <c r="K18" s="30"/>
      <c r="L18" s="39"/>
      <c r="M18" s="18"/>
    </row>
    <row r="19" spans="1:13" ht="6" customHeight="1" x14ac:dyDescent="0.15">
      <c r="A19" s="19"/>
      <c r="B19" s="20"/>
      <c r="C19" s="32"/>
      <c r="D19" s="33"/>
      <c r="E19" s="43"/>
      <c r="F19" s="35" t="str">
        <f>IFERROR(INDEX('[1]予選ヒート2nd-レース結果表・グリッド用（整列）'!$A:$Z,MATCH($B18,'[1]予選ヒート2nd-レース結果表・グリッド用（整列）'!$A:$A,0),MATCH("Model/Engine",'[1]予選ヒート2nd-レース結果表・グリッド用（整列）'!$1:$1,0)),"")</f>
        <v>SWF/YAMAHA</v>
      </c>
      <c r="G19" s="20"/>
      <c r="H19" s="32"/>
      <c r="I19" s="33"/>
      <c r="J19" s="43"/>
      <c r="K19" s="35" t="str">
        <f>IFERROR(INDEX('[1]予選ヒート2nd-レース結果表・グリッド用（整列）'!$A:$Z,MATCH($G18,'[1]予選ヒート2nd-レース結果表・グリッド用（整列）'!$A:$A,0),MATCH("Model/Engine",'[1]予選ヒート2nd-レース結果表・グリッド用（整列）'!$1:$1,0)),"")</f>
        <v>Xenon Kart/YAMAHA</v>
      </c>
      <c r="L19" s="31"/>
      <c r="M19" s="18"/>
    </row>
    <row r="20" spans="1:13" ht="9.9499999999999993" customHeight="1" x14ac:dyDescent="0.15">
      <c r="A20" s="19"/>
      <c r="B20" s="20"/>
      <c r="C20" s="44" t="str">
        <f>IFERROR(INDEX('[1]予選ヒート2nd-レース結果表・グリッド用（整列）'!$A:$Z,MATCH($B18,'[1]予選ヒート2nd-レース結果表・グリッド用（整列）'!$A:$A,0),MATCH("team",'[1]予選ヒート2nd-レース結果表・グリッド用（整列）'!$1:$1,0)),"")</f>
        <v>HIGUCHI RacingTeam</v>
      </c>
      <c r="D20" s="45"/>
      <c r="E20" s="44"/>
      <c r="F20" s="39"/>
      <c r="G20" s="20"/>
      <c r="H20" s="44" t="str">
        <f>IFERROR(INDEX('[1]予選ヒート2nd-レース結果表・グリッド用（整列）'!$A:$Z,MATCH($G18,'[1]予選ヒート2nd-レース結果表・グリッド用（整列）'!$A:$A,0),MATCH("team",'[1]予選ヒート2nd-レース結果表・グリッド用（整列）'!$1:$1,0)),"")</f>
        <v>SPS川口</v>
      </c>
      <c r="I20" s="45"/>
      <c r="J20" s="44"/>
      <c r="K20" s="39"/>
      <c r="L20" s="40"/>
      <c r="M20" s="18"/>
    </row>
    <row r="21" spans="1:13" ht="6" customHeight="1" x14ac:dyDescent="0.15">
      <c r="A21" s="19"/>
      <c r="B21" s="20"/>
      <c r="C21" s="21"/>
      <c r="D21" s="22"/>
      <c r="E21" s="23"/>
      <c r="F21" s="46"/>
      <c r="G21" s="21"/>
      <c r="H21" s="41"/>
      <c r="I21" s="25"/>
      <c r="J21" s="25"/>
      <c r="K21" s="31"/>
      <c r="L21" s="35"/>
      <c r="M21" s="18"/>
    </row>
    <row r="22" spans="1:13" ht="15" customHeight="1" x14ac:dyDescent="0.15">
      <c r="A22" s="19"/>
      <c r="B22" s="1">
        <f>IF(MAX('[1]予選ヒート2nd-レース結果表・グリッド用（整列）'!A:A)&gt;G18,G18+1,"")</f>
        <v>5</v>
      </c>
      <c r="C22" s="42">
        <f>IFERROR(INDEX('[1]予選ヒート2nd-レース結果表・グリッド用（整列）'!$A:$Z,MATCH($B22,'[1]予選ヒート2nd-レース結果表・グリッド用（整列）'!$A:$A,0),MATCH("No.",'[1]予選ヒート2nd-レース結果表・グリッド用（整列）'!$1:$1,0)),"")</f>
        <v>52</v>
      </c>
      <c r="D22" s="28" t="str">
        <f>IFERROR(INDEX('[1]予選ヒート2nd-レース結果表・グリッド用（整列）'!$A:$Z,MATCH($B22,'[1]予選ヒート2nd-レース結果表・グリッド用（整列）'!$A:$A,0),MATCH("名前",'[1]予選ヒート2nd-レース結果表・グリッド用（整列）'!$1:$1,0)),"")</f>
        <v>栗原 空</v>
      </c>
      <c r="E22" s="28"/>
      <c r="F22" s="30"/>
      <c r="G22" s="1">
        <f>IF(MAX('[1]予選ヒート2nd-レース結果表・グリッド用（整列）'!A:A)&gt;B22,B22+1,"")</f>
        <v>6</v>
      </c>
      <c r="H22" s="42">
        <f>IFERROR(INDEX('[1]予選ヒート2nd-レース結果表・グリッド用（整列）'!$A:$Z,MATCH($G22,'[1]予選ヒート2nd-レース結果表・グリッド用（整列）'!$A:$A,0),MATCH("No.",'[1]予選ヒート2nd-レース結果表・グリッド用（整列）'!$1:$1,0)),"")</f>
        <v>12</v>
      </c>
      <c r="I22" s="28" t="str">
        <f>IFERROR(INDEX('[1]予選ヒート2nd-レース結果表・グリッド用（整列）'!$A:$Z,MATCH($G22,'[1]予選ヒート2nd-レース結果表・グリッド用（整列）'!$A:$A,0),MATCH("名前",'[1]予選ヒート2nd-レース結果表・グリッド用（整列）'!$1:$1,0)),"")</f>
        <v>福永 航平</v>
      </c>
      <c r="J22" s="28"/>
      <c r="K22" s="30"/>
      <c r="L22" s="39"/>
      <c r="M22" s="18"/>
    </row>
    <row r="23" spans="1:13" ht="6" customHeight="1" x14ac:dyDescent="0.15">
      <c r="A23" s="19"/>
      <c r="B23" s="20"/>
      <c r="C23" s="32"/>
      <c r="D23" s="33"/>
      <c r="E23" s="43"/>
      <c r="F23" s="35" t="str">
        <f>IFERROR(INDEX('[1]予選ヒート2nd-レース結果表・グリッド用（整列）'!$A:$Z,MATCH($B22,'[1]予選ヒート2nd-レース結果表・グリッド用（整列）'!$A:$A,0),MATCH("Model/Engine",'[1]予選ヒート2nd-レース結果表・グリッド用（整列）'!$1:$1,0)),"")</f>
        <v>KOSMIC/YAMAHA</v>
      </c>
      <c r="G23" s="20"/>
      <c r="H23" s="32"/>
      <c r="I23" s="33"/>
      <c r="J23" s="43"/>
      <c r="K23" s="35" t="str">
        <f>IFERROR(INDEX('[1]予選ヒート2nd-レース結果表・グリッド用（整列）'!$A:$Z,MATCH($G22,'[1]予選ヒート2nd-レース結果表・グリッド用（整列）'!$A:$A,0),MATCH("Model/Engine",'[1]予選ヒート2nd-レース結果表・グリッド用（整列）'!$1:$1,0)),"")</f>
        <v>birel ART/YAMAHA</v>
      </c>
      <c r="L23" s="31"/>
      <c r="M23" s="18"/>
    </row>
    <row r="24" spans="1:13" ht="9.9499999999999993" customHeight="1" x14ac:dyDescent="0.15">
      <c r="A24" s="19"/>
      <c r="B24" s="20"/>
      <c r="C24" s="44" t="str">
        <f>IFERROR(INDEX('[1]予選ヒート2nd-レース結果表・グリッド用（整列）'!$A:$Z,MATCH($B22,'[1]予選ヒート2nd-レース結果表・グリッド用（整列）'!$A:$A,0),MATCH("team",'[1]予選ヒート2nd-レース結果表・グリッド用（整列）'!$1:$1,0)),"")</f>
        <v>SUPER CREW'S</v>
      </c>
      <c r="D24" s="45"/>
      <c r="E24" s="44"/>
      <c r="F24" s="39"/>
      <c r="G24" s="20"/>
      <c r="H24" s="44" t="str">
        <f>IFERROR(INDEX('[1]予選ヒート2nd-レース結果表・グリッド用（整列）'!$A:$Z,MATCH($G22,'[1]予選ヒート2nd-レース結果表・グリッド用（整列）'!$A:$A,0),MATCH("team",'[1]予選ヒート2nd-レース結果表・グリッド用（整列）'!$1:$1,0)),"")</f>
        <v>Team Ms  Energy</v>
      </c>
      <c r="I24" s="45"/>
      <c r="J24" s="44"/>
      <c r="K24" s="39"/>
      <c r="L24" s="40"/>
      <c r="M24" s="18"/>
    </row>
    <row r="25" spans="1:13" ht="6" customHeight="1" x14ac:dyDescent="0.15">
      <c r="A25" s="19"/>
      <c r="B25" s="20"/>
      <c r="C25" s="21"/>
      <c r="D25" s="22"/>
      <c r="E25" s="23"/>
      <c r="F25" s="46"/>
      <c r="G25" s="21"/>
      <c r="H25" s="41"/>
      <c r="I25" s="25"/>
      <c r="J25" s="25"/>
      <c r="K25" s="31"/>
      <c r="L25" s="35"/>
      <c r="M25" s="18"/>
    </row>
    <row r="26" spans="1:13" ht="15" customHeight="1" x14ac:dyDescent="0.15">
      <c r="A26" s="19"/>
      <c r="B26" s="1">
        <f>IF(MAX('[1]予選ヒート2nd-レース結果表・グリッド用（整列）'!A:A)&gt;G22,G22+1,"")</f>
        <v>7</v>
      </c>
      <c r="C26" s="42">
        <f>IFERROR(INDEX('[1]予選ヒート2nd-レース結果表・グリッド用（整列）'!$A:$Z,MATCH($B26,'[1]予選ヒート2nd-レース結果表・グリッド用（整列）'!$A:$A,0),MATCH("No.",'[1]予選ヒート2nd-レース結果表・グリッド用（整列）'!$1:$1,0)),"")</f>
        <v>93</v>
      </c>
      <c r="D26" s="28" t="str">
        <f>IFERROR(INDEX('[1]予選ヒート2nd-レース結果表・グリッド用（整列）'!$A:$Z,MATCH($B26,'[1]予選ヒート2nd-レース結果表・グリッド用（整列）'!$A:$A,0),MATCH("名前",'[1]予選ヒート2nd-レース結果表・グリッド用（整列）'!$1:$1,0)),"")</f>
        <v>吉井 亮仁</v>
      </c>
      <c r="E26" s="28"/>
      <c r="F26" s="30"/>
      <c r="G26" s="1">
        <f>IF(MAX('[1]予選ヒート2nd-レース結果表・グリッド用（整列）'!A:A)&gt;B26,B26+1,"")</f>
        <v>8</v>
      </c>
      <c r="H26" s="42">
        <f>IFERROR(INDEX('[1]予選ヒート2nd-レース結果表・グリッド用（整列）'!$A:$Z,MATCH($G26,'[1]予選ヒート2nd-レース結果表・グリッド用（整列）'!$A:$A,0),MATCH("No.",'[1]予選ヒート2nd-レース結果表・グリッド用（整列）'!$1:$1,0)),"")</f>
        <v>38</v>
      </c>
      <c r="I26" s="28" t="str">
        <f>IFERROR(INDEX('[1]予選ヒート2nd-レース結果表・グリッド用（整列）'!$A:$Z,MATCH($G26,'[1]予選ヒート2nd-レース結果表・グリッド用（整列）'!$A:$A,0),MATCH("名前",'[1]予選ヒート2nd-レース結果表・グリッド用（整列）'!$1:$1,0)),"")</f>
        <v>森 赴人</v>
      </c>
      <c r="J26" s="28"/>
      <c r="K26" s="30"/>
      <c r="L26" s="39"/>
      <c r="M26" s="18"/>
    </row>
    <row r="27" spans="1:13" ht="6" customHeight="1" x14ac:dyDescent="0.15">
      <c r="A27" s="19"/>
      <c r="B27" s="20"/>
      <c r="C27" s="32"/>
      <c r="D27" s="33"/>
      <c r="E27" s="43"/>
      <c r="F27" s="35" t="str">
        <f>IFERROR(INDEX('[1]予選ヒート2nd-レース結果表・グリッド用（整列）'!$A:$Z,MATCH($B26,'[1]予選ヒート2nd-レース結果表・グリッド用（整列）'!$A:$A,0),MATCH("Model/Engine",'[1]予選ヒート2nd-レース結果表・グリッド用（整列）'!$1:$1,0)),"")</f>
        <v>ﾄﾆｰｶｰﾄ/YAMAHA</v>
      </c>
      <c r="G27" s="20"/>
      <c r="H27" s="32"/>
      <c r="I27" s="33"/>
      <c r="J27" s="43"/>
      <c r="K27" s="35" t="str">
        <f>IFERROR(INDEX('[1]予選ヒート2nd-レース結果表・グリッド用（整列）'!$A:$Z,MATCH($G26,'[1]予選ヒート2nd-レース結果表・グリッド用（整列）'!$A:$A,0),MATCH("Model/Engine",'[1]予選ヒート2nd-レース結果表・グリッド用（整列）'!$1:$1,0)),"")</f>
        <v>PRAGA/YAMAHA</v>
      </c>
      <c r="L27" s="31"/>
      <c r="M27" s="18"/>
    </row>
    <row r="28" spans="1:13" ht="9.9499999999999993" customHeight="1" x14ac:dyDescent="0.15">
      <c r="A28" s="19"/>
      <c r="B28" s="20"/>
      <c r="C28" s="44" t="str">
        <f>IFERROR(INDEX('[1]予選ヒート2nd-レース結果表・グリッド用（整列）'!$A:$Z,MATCH($B26,'[1]予選ヒート2nd-レース結果表・グリッド用（整列）'!$A:$A,0),MATCH("team",'[1]予選ヒート2nd-レース結果表・グリッド用（整列）'!$1:$1,0)),"")</f>
        <v>ONE POINT</v>
      </c>
      <c r="D28" s="45"/>
      <c r="E28" s="44"/>
      <c r="F28" s="39"/>
      <c r="G28" s="20"/>
      <c r="H28" s="44" t="str">
        <f>IFERROR(INDEX('[1]予選ヒート2nd-レース結果表・グリッド用（整列）'!$A:$Z,MATCH($G26,'[1]予選ヒート2nd-レース結果表・グリッド用（整列）'!$A:$A,0),MATCH("team",'[1]予選ヒート2nd-レース結果表・グリッド用（整列）'!$1:$1,0)),"")</f>
        <v>ﾁｰﾑぶるｰと</v>
      </c>
      <c r="I28" s="45"/>
      <c r="J28" s="44"/>
      <c r="K28" s="39"/>
      <c r="L28" s="40"/>
      <c r="M28" s="18"/>
    </row>
    <row r="29" spans="1:13" ht="6" customHeight="1" x14ac:dyDescent="0.15">
      <c r="A29" s="19"/>
      <c r="B29" s="20"/>
      <c r="C29" s="21"/>
      <c r="D29" s="22"/>
      <c r="E29" s="23"/>
      <c r="F29" s="46"/>
      <c r="G29" s="21"/>
      <c r="H29" s="41"/>
      <c r="I29" s="25"/>
      <c r="J29" s="25"/>
      <c r="K29" s="31"/>
      <c r="L29" s="35"/>
      <c r="M29" s="18"/>
    </row>
    <row r="30" spans="1:13" ht="15" customHeight="1" x14ac:dyDescent="0.15">
      <c r="A30" s="19"/>
      <c r="B30" s="1">
        <f>IF(MAX('[1]予選ヒート2nd-レース結果表・グリッド用（整列）'!A:A)&gt;G26,G26+1,"")</f>
        <v>9</v>
      </c>
      <c r="C30" s="42">
        <f>IFERROR(INDEX('[1]予選ヒート2nd-レース結果表・グリッド用（整列）'!$A:$Z,MATCH($B30,'[1]予選ヒート2nd-レース結果表・グリッド用（整列）'!$A:$A,0),MATCH("No.",'[1]予選ヒート2nd-レース結果表・グリッド用（整列）'!$1:$1,0)),"")</f>
        <v>98</v>
      </c>
      <c r="D30" s="28" t="str">
        <f>IFERROR(INDEX('[1]予選ヒート2nd-レース結果表・グリッド用（整列）'!$A:$Z,MATCH($B30,'[1]予選ヒート2nd-レース結果表・グリッド用（整列）'!$A:$A,0),MATCH("名前",'[1]予選ヒート2nd-レース結果表・グリッド用（整列）'!$1:$1,0)),"")</f>
        <v>上窪 一輝</v>
      </c>
      <c r="E30" s="28"/>
      <c r="F30" s="30"/>
      <c r="G30" s="1">
        <f>IF(MAX('[1]予選ヒート2nd-レース結果表・グリッド用（整列）'!A:A)&gt;B30,B30+1,"")</f>
        <v>10</v>
      </c>
      <c r="H30" s="42">
        <f>IFERROR(INDEX('[1]予選ヒート2nd-レース結果表・グリッド用（整列）'!$A:$Z,MATCH($G30,'[1]予選ヒート2nd-レース結果表・グリッド用（整列）'!$A:$A,0),MATCH("No.",'[1]予選ヒート2nd-レース結果表・グリッド用（整列）'!$1:$1,0)),"")</f>
        <v>63</v>
      </c>
      <c r="I30" s="28" t="str">
        <f>IFERROR(INDEX('[1]予選ヒート2nd-レース結果表・グリッド用（整列）'!$A:$Z,MATCH($G30,'[1]予選ヒート2nd-レース結果表・グリッド用（整列）'!$A:$A,0),MATCH("名前",'[1]予選ヒート2nd-レース結果表・グリッド用（整列）'!$1:$1,0)),"")</f>
        <v>田中 響貴</v>
      </c>
      <c r="J30" s="28"/>
      <c r="K30" s="30"/>
      <c r="L30" s="39"/>
      <c r="M30" s="18"/>
    </row>
    <row r="31" spans="1:13" ht="6" customHeight="1" x14ac:dyDescent="0.15">
      <c r="A31" s="19"/>
      <c r="B31" s="20"/>
      <c r="C31" s="32"/>
      <c r="D31" s="33"/>
      <c r="E31" s="43"/>
      <c r="F31" s="35" t="str">
        <f>IFERROR(INDEX('[1]予選ヒート2nd-レース結果表・グリッド用（整列）'!$A:$Z,MATCH($B30,'[1]予選ヒート2nd-レース結果表・グリッド用（整列）'!$A:$A,0),MATCH("Model/Engine",'[1]予選ヒート2nd-レース結果表・グリッド用（整列）'!$1:$1,0)),"")</f>
        <v>EXPRIT/YAMAHA</v>
      </c>
      <c r="G31" s="20"/>
      <c r="H31" s="32"/>
      <c r="I31" s="33"/>
      <c r="J31" s="43"/>
      <c r="K31" s="35" t="str">
        <f>IFERROR(INDEX('[1]予選ヒート2nd-レース結果表・グリッド用（整列）'!$A:$Z,MATCH($G30,'[1]予選ヒート2nd-レース結果表・グリッド用（整列）'!$A:$A,0),MATCH("Model/Engine",'[1]予選ヒート2nd-レース結果表・グリッド用（整列）'!$1:$1,0)),"")</f>
        <v>ﾌﾟﾗｶﾞ/YAMAHA</v>
      </c>
      <c r="L31" s="31"/>
      <c r="M31" s="18"/>
    </row>
    <row r="32" spans="1:13" ht="9.9499999999999993" customHeight="1" x14ac:dyDescent="0.15">
      <c r="A32" s="19"/>
      <c r="B32" s="20"/>
      <c r="C32" s="44" t="str">
        <f>IFERROR(INDEX('[1]予選ヒート2nd-レース結果表・グリッド用（整列）'!$A:$Z,MATCH($B30,'[1]予選ヒート2nd-レース結果表・グリッド用（整列）'!$A:$A,0),MATCH("team",'[1]予選ヒート2nd-レース結果表・グリッド用（整列）'!$1:$1,0)),"")</f>
        <v>HIGUCHI Racing Team</v>
      </c>
      <c r="D32" s="45"/>
      <c r="E32" s="44"/>
      <c r="F32" s="39"/>
      <c r="G32" s="20"/>
      <c r="H32" s="44" t="str">
        <f>IFERROR(INDEX('[1]予選ヒート2nd-レース結果表・グリッド用（整列）'!$A:$Z,MATCH($G30,'[1]予選ヒート2nd-レース結果表・グリッド用（整列）'!$A:$A,0),MATCH("team",'[1]予選ヒート2nd-レース結果表・グリッド用（整列）'!$1:$1,0)),"")</f>
        <v>ﾁｰﾑぶるｰと</v>
      </c>
      <c r="I32" s="45"/>
      <c r="J32" s="44"/>
      <c r="K32" s="39"/>
      <c r="L32" s="40"/>
      <c r="M32" s="18"/>
    </row>
    <row r="33" spans="1:13" ht="6" customHeight="1" x14ac:dyDescent="0.15">
      <c r="A33" s="8"/>
      <c r="B33" s="8"/>
      <c r="C33" s="8"/>
      <c r="D33" s="8"/>
      <c r="E33" s="8"/>
      <c r="F33" s="47"/>
      <c r="G33" s="8"/>
      <c r="H33" s="8"/>
      <c r="I33" s="8"/>
      <c r="J33" s="8"/>
      <c r="K33" s="47"/>
      <c r="L33" s="35"/>
      <c r="M33" s="8"/>
    </row>
    <row r="34" spans="1:13" ht="15" customHeight="1" x14ac:dyDescent="0.15">
      <c r="A34" s="48"/>
      <c r="B34" s="1">
        <f>IF(MAX('[1]予選ヒート2nd-レース結果表・グリッド用（整列）'!A:A)&gt;G30,G30+1,"")</f>
        <v>11</v>
      </c>
      <c r="C34" s="42">
        <f>IFERROR(INDEX('[1]予選ヒート2nd-レース結果表・グリッド用（整列）'!$A:$Z,MATCH($B34,'[1]予選ヒート2nd-レース結果表・グリッド用（整列）'!$A:$A,0),MATCH("No.",'[1]予選ヒート2nd-レース結果表・グリッド用（整列）'!$1:$1,0)),"")</f>
        <v>72</v>
      </c>
      <c r="D34" s="28" t="str">
        <f>IFERROR(INDEX('[1]予選ヒート2nd-レース結果表・グリッド用（整列）'!$A:$Z,MATCH($B34,'[1]予選ヒート2nd-レース結果表・グリッド用（整列）'!$A:$A,0),MATCH("名前",'[1]予選ヒート2nd-レース結果表・グリッド用（整列）'!$1:$1,0)),"")</f>
        <v>橋本 佳晟</v>
      </c>
      <c r="E34" s="28"/>
      <c r="F34" s="30"/>
      <c r="G34" s="1">
        <f>IF(MAX('[1]予選ヒート2nd-レース結果表・グリッド用（整列）'!A:A)&gt;B34,B34+1,"")</f>
        <v>12</v>
      </c>
      <c r="H34" s="42">
        <f>IFERROR(INDEX('[1]予選ヒート2nd-レース結果表・グリッド用（整列）'!$A:$Z,MATCH($G34,'[1]予選ヒート2nd-レース結果表・グリッド用（整列）'!$A:$A,0),MATCH("No.",'[1]予選ヒート2nd-レース結果表・グリッド用（整列）'!$1:$1,0)),"")</f>
        <v>73</v>
      </c>
      <c r="I34" s="28" t="str">
        <f>IFERROR(INDEX('[1]予選ヒート2nd-レース結果表・グリッド用（整列）'!$A:$Z,MATCH($G34,'[1]予選ヒート2nd-レース結果表・グリッド用（整列）'!$A:$A,0),MATCH("名前",'[1]予選ヒート2nd-レース結果表・グリッド用（整列）'!$1:$1,0)),"")</f>
        <v>花村 結貴</v>
      </c>
      <c r="J34" s="28"/>
      <c r="K34" s="30"/>
      <c r="L34" s="39"/>
      <c r="M34" s="8"/>
    </row>
    <row r="35" spans="1:13" ht="6" customHeight="1" x14ac:dyDescent="0.15">
      <c r="A35" s="48"/>
      <c r="B35" s="20"/>
      <c r="C35" s="32"/>
      <c r="D35" s="33"/>
      <c r="E35" s="43"/>
      <c r="F35" s="35" t="str">
        <f>IFERROR(INDEX('[1]予選ヒート2nd-レース結果表・グリッド用（整列）'!$A:$Z,MATCH($B34,'[1]予選ヒート2nd-レース結果表・グリッド用（整列）'!$A:$A,0),MATCH("Model/Engine",'[1]予選ヒート2nd-レース結果表・グリッド用（整列）'!$1:$1,0)),"")</f>
        <v>CRG/YAMAHA</v>
      </c>
      <c r="G35" s="20"/>
      <c r="H35" s="32"/>
      <c r="I35" s="33"/>
      <c r="J35" s="43"/>
      <c r="K35" s="35" t="str">
        <f>IFERROR(INDEX('[1]予選ヒート2nd-レース結果表・グリッド用（整列）'!$A:$Z,MATCH($G34,'[1]予選ヒート2nd-レース結果表・グリッド用（整列）'!$A:$A,0),MATCH("Model/Engine",'[1]予選ヒート2nd-レース結果表・グリッド用（整列）'!$1:$1,0)),"")</f>
        <v>EXPRIT/YAMAHA</v>
      </c>
      <c r="L35" s="47"/>
      <c r="M35" s="8"/>
    </row>
    <row r="36" spans="1:13" ht="9.9499999999999993" customHeight="1" x14ac:dyDescent="0.15">
      <c r="A36" s="48"/>
      <c r="B36" s="20"/>
      <c r="C36" s="44" t="str">
        <f>IFERROR(INDEX('[1]予選ヒート2nd-レース結果表・グリッド用（整列）'!$A:$Z,MATCH($B34,'[1]予選ヒート2nd-レース結果表・グリッド用（整列）'!$A:$A,0),MATCH("team",'[1]予選ヒート2nd-レース結果表・グリッド用（整列）'!$1:$1,0)),"")</f>
        <v>KC NAGAHARA</v>
      </c>
      <c r="D36" s="45"/>
      <c r="E36" s="44"/>
      <c r="F36" s="39"/>
      <c r="G36" s="20"/>
      <c r="H36" s="44" t="str">
        <f>IFERROR(INDEX('[1]予選ヒート2nd-レース結果表・グリッド用（整列）'!$A:$Z,MATCH($G34,'[1]予選ヒート2nd-レース結果表・グリッド用（整列）'!$A:$A,0),MATCH("team",'[1]予選ヒート2nd-レース結果表・グリッド用（整列）'!$1:$1,0)),"")</f>
        <v>MatsumotoRacing</v>
      </c>
      <c r="I36" s="45"/>
      <c r="J36" s="44"/>
      <c r="K36" s="39"/>
      <c r="L36" s="40"/>
      <c r="M36" s="8"/>
    </row>
    <row r="37" spans="1:13" ht="6" customHeight="1" x14ac:dyDescent="0.15">
      <c r="A37" s="48"/>
      <c r="B37" s="8"/>
      <c r="C37" s="8"/>
      <c r="D37" s="8"/>
      <c r="E37" s="8"/>
      <c r="F37" s="47"/>
      <c r="G37" s="8"/>
      <c r="H37" s="8"/>
      <c r="I37" s="8"/>
      <c r="J37" s="8"/>
      <c r="K37" s="47"/>
      <c r="L37" s="35"/>
      <c r="M37" s="8"/>
    </row>
    <row r="38" spans="1:13" ht="15" customHeight="1" x14ac:dyDescent="0.15">
      <c r="A38" s="48"/>
      <c r="B38" s="1">
        <f>IF(MAX('[1]予選ヒート2nd-レース結果表・グリッド用（整列）'!A:A)&gt;G34,G34+1,"")</f>
        <v>13</v>
      </c>
      <c r="C38" s="42">
        <f>IFERROR(INDEX('[1]予選ヒート2nd-レース結果表・グリッド用（整列）'!$A:$Z,MATCH($B38,'[1]予選ヒート2nd-レース結果表・グリッド用（整列）'!$A:$A,0),MATCH("No.",'[1]予選ヒート2nd-レース結果表・グリッド用（整列）'!$1:$1,0)),"")</f>
        <v>58</v>
      </c>
      <c r="D38" s="28" t="str">
        <f>IFERROR(INDEX('[1]予選ヒート2nd-レース結果表・グリッド用（整列）'!$A:$Z,MATCH($B38,'[1]予選ヒート2nd-レース結果表・グリッド用（整列）'!$A:$A,0),MATCH("名前",'[1]予選ヒート2nd-レース結果表・グリッド用（整列）'!$1:$1,0)),"")</f>
        <v>植原 愛月</v>
      </c>
      <c r="E38" s="28"/>
      <c r="F38" s="30"/>
      <c r="G38" s="1">
        <f>IF(MAX('[1]予選ヒート2nd-レース結果表・グリッド用（整列）'!A:A)&gt;B38,B38+1,"")</f>
        <v>14</v>
      </c>
      <c r="H38" s="42">
        <f>IFERROR(INDEX('[1]予選ヒート2nd-レース結果表・グリッド用（整列）'!$A:$Z,MATCH($G38,'[1]予選ヒート2nd-レース結果表・グリッド用（整列）'!$A:$A,0),MATCH("No.",'[1]予選ヒート2nd-レース結果表・グリッド用（整列）'!$1:$1,0)),"")</f>
        <v>35</v>
      </c>
      <c r="I38" s="28" t="str">
        <f>IFERROR(INDEX('[1]予選ヒート2nd-レース結果表・グリッド用（整列）'!$A:$Z,MATCH($G38,'[1]予選ヒート2nd-レース結果表・グリッド用（整列）'!$A:$A,0),MATCH("名前",'[1]予選ヒート2nd-レース結果表・グリッド用（整列）'!$1:$1,0)),"")</f>
        <v>西崎 航平</v>
      </c>
      <c r="J38" s="28"/>
      <c r="K38" s="30"/>
      <c r="L38" s="39"/>
      <c r="M38" s="8"/>
    </row>
    <row r="39" spans="1:13" ht="6" customHeight="1" x14ac:dyDescent="0.15">
      <c r="A39" s="8"/>
      <c r="B39" s="20"/>
      <c r="C39" s="32"/>
      <c r="D39" s="33"/>
      <c r="E39" s="43"/>
      <c r="F39" s="35" t="str">
        <f>IFERROR(INDEX('[1]予選ヒート2nd-レース結果表・グリッド用（整列）'!$A:$Z,MATCH($B38,'[1]予選ヒート2nd-レース結果表・グリッド用（整列）'!$A:$A,0),MATCH("Model/Engine",'[1]予選ヒート2nd-レース結果表・グリッド用（整列）'!$1:$1,0)),"")</f>
        <v>ﾋﾞﾚﾙ/YAMAHA</v>
      </c>
      <c r="G39" s="20"/>
      <c r="H39" s="32"/>
      <c r="I39" s="33"/>
      <c r="J39" s="43"/>
      <c r="K39" s="35" t="str">
        <f>IFERROR(INDEX('[1]予選ヒート2nd-レース結果表・グリッド用（整列）'!$A:$Z,MATCH($G38,'[1]予選ヒート2nd-レース結果表・グリッド用（整列）'!$A:$A,0),MATCH("Model/Engine",'[1]予選ヒート2nd-レース結果表・グリッド用（整列）'!$1:$1,0)),"")</f>
        <v>birelART/YAMAHA</v>
      </c>
      <c r="L39" s="47"/>
      <c r="M39" s="8"/>
    </row>
    <row r="40" spans="1:13" ht="9.9499999999999993" customHeight="1" x14ac:dyDescent="0.15">
      <c r="A40" s="8"/>
      <c r="B40" s="20"/>
      <c r="C40" s="44" t="str">
        <f>IFERROR(INDEX('[1]予選ヒート2nd-レース結果表・グリッド用（整列）'!$A:$Z,MATCH($B38,'[1]予選ヒート2nd-レース結果表・グリッド用（整列）'!$A:$A,0),MATCH("team",'[1]予選ヒート2nd-レース結果表・グリッド用（整列）'!$1:$1,0)),"")</f>
        <v>Higuchi Racing Team</v>
      </c>
      <c r="D40" s="45"/>
      <c r="E40" s="44"/>
      <c r="F40" s="39"/>
      <c r="G40" s="20"/>
      <c r="H40" s="44" t="str">
        <f>IFERROR(INDEX('[1]予選ヒート2nd-レース結果表・グリッド用（整列）'!$A:$Z,MATCH($G38,'[1]予選ヒート2nd-レース結果表・グリッド用（整列）'!$A:$A,0),MATCH("team",'[1]予選ヒート2nd-レース結果表・グリッド用（整列）'!$1:$1,0)),"")</f>
        <v>ﾍﾞﾛｰﾁｪﾓｰﾀｰｽﾎﾟｰﾂ</v>
      </c>
      <c r="I40" s="45"/>
      <c r="J40" s="44"/>
      <c r="K40" s="39"/>
      <c r="L40" s="40"/>
      <c r="M40" s="8"/>
    </row>
    <row r="41" spans="1:13" ht="6" customHeight="1" x14ac:dyDescent="0.15">
      <c r="A41" s="8"/>
      <c r="C41" s="8"/>
      <c r="D41" s="8"/>
      <c r="E41" s="8"/>
      <c r="F41" s="47"/>
      <c r="G41" s="8"/>
      <c r="H41" s="8"/>
      <c r="I41" s="8"/>
      <c r="J41" s="8"/>
      <c r="K41" s="47"/>
      <c r="L41" s="35"/>
      <c r="M41" s="8"/>
    </row>
    <row r="42" spans="1:13" ht="15" customHeight="1" x14ac:dyDescent="0.15">
      <c r="A42" s="8"/>
      <c r="B42" s="1">
        <f>IF(MAX('[1]予選ヒート2nd-レース結果表・グリッド用（整列）'!A:A)&gt;G38,G38+1,"")</f>
        <v>15</v>
      </c>
      <c r="C42" s="42">
        <f>IFERROR(INDEX('[1]予選ヒート2nd-レース結果表・グリッド用（整列）'!$A:$Z,MATCH($B42,'[1]予選ヒート2nd-レース結果表・グリッド用（整列）'!$A:$A,0),MATCH("No.",'[1]予選ヒート2nd-レース結果表・グリッド用（整列）'!$1:$1,0)),"")</f>
        <v>47</v>
      </c>
      <c r="D42" s="28" t="str">
        <f>IFERROR(INDEX('[1]予選ヒート2nd-レース結果表・グリッド用（整列）'!$A:$Z,MATCH($B42,'[1]予選ヒート2nd-レース結果表・グリッド用（整列）'!$A:$A,0),MATCH("名前",'[1]予選ヒート2nd-レース結果表・グリッド用（整列）'!$1:$1,0)),"")</f>
        <v>種田 れい</v>
      </c>
      <c r="E42" s="28"/>
      <c r="F42" s="30"/>
      <c r="G42" s="1">
        <f>IF(MAX('[1]予選ヒート2nd-レース結果表・グリッド用（整列）'!A:A)&gt;B42,B42+1,"")</f>
        <v>16</v>
      </c>
      <c r="H42" s="42">
        <f>IFERROR(INDEX('[1]予選ヒート2nd-レース結果表・グリッド用（整列）'!$A:$Z,MATCH($G42,'[1]予選ヒート2nd-レース結果表・グリッド用（整列）'!$A:$A,0),MATCH("No.",'[1]予選ヒート2nd-レース結果表・グリッド用（整列）'!$1:$1,0)),"")</f>
        <v>75</v>
      </c>
      <c r="I42" s="28" t="str">
        <f>IFERROR(INDEX('[1]予選ヒート2nd-レース結果表・グリッド用（整列）'!$A:$Z,MATCH($G42,'[1]予選ヒート2nd-レース結果表・グリッド用（整列）'!$A:$A,0),MATCH("名前",'[1]予選ヒート2nd-レース結果表・グリッド用（整列）'!$1:$1,0)),"")</f>
        <v>MATSUSHITA MASAKI</v>
      </c>
      <c r="J42" s="28"/>
      <c r="K42" s="30"/>
      <c r="L42" s="39"/>
      <c r="M42" s="8"/>
    </row>
    <row r="43" spans="1:13" ht="6" customHeight="1" x14ac:dyDescent="0.15">
      <c r="A43" s="8"/>
      <c r="B43" s="20"/>
      <c r="C43" s="32"/>
      <c r="D43" s="33"/>
      <c r="E43" s="43"/>
      <c r="F43" s="35" t="str">
        <f>IFERROR(INDEX('[1]予選ヒート2nd-レース結果表・グリッド用（整列）'!$A:$Z,MATCH($B42,'[1]予選ヒート2nd-レース結果表・グリッド用（整列）'!$A:$A,0),MATCH("Model/Engine",'[1]予選ヒート2nd-レース結果表・グリッド用（整列）'!$1:$1,0)),"")</f>
        <v>TONY/YAMAHA</v>
      </c>
      <c r="G43" s="20"/>
      <c r="H43" s="32"/>
      <c r="I43" s="33"/>
      <c r="J43" s="43"/>
      <c r="K43" s="35" t="str">
        <f>IFERROR(INDEX('[1]予選ヒート2nd-レース結果表・グリッド用（整列）'!$A:$Z,MATCH($G42,'[1]予選ヒート2nd-レース結果表・グリッド用（整列）'!$A:$A,0),MATCH("Model/Engine",'[1]予選ヒート2nd-レース結果表・グリッド用（整列）'!$1:$1,0)),"")</f>
        <v>MINATO80/YAMAHA</v>
      </c>
      <c r="L43" s="47"/>
      <c r="M43" s="8"/>
    </row>
    <row r="44" spans="1:13" ht="9.9499999999999993" customHeight="1" x14ac:dyDescent="0.15">
      <c r="A44" s="8"/>
      <c r="B44" s="20"/>
      <c r="C44" s="44" t="str">
        <f>IFERROR(INDEX('[1]予選ヒート2nd-レース結果表・グリッド用（整列）'!$A:$Z,MATCH($B42,'[1]予選ヒート2nd-レース結果表・グリッド用（整列）'!$A:$A,0),MATCH("team",'[1]予選ヒート2nd-レース結果表・グリッド用（整列）'!$1:$1,0)),"")</f>
        <v>FLAXﾓｰﾀｰｽﾎﾟｰﾂ</v>
      </c>
      <c r="D44" s="45"/>
      <c r="E44" s="44"/>
      <c r="F44" s="39"/>
      <c r="G44" s="20"/>
      <c r="H44" s="44" t="str">
        <f>IFERROR(INDEX('[1]予選ヒート2nd-レース結果表・グリッド用（整列）'!$A:$Z,MATCH($G42,'[1]予選ヒート2nd-レース結果表・グリッド用（整列）'!$A:$A,0),MATCH("team",'[1]予選ヒート2nd-レース結果表・グリッド用（整列）'!$1:$1,0)),"")</f>
        <v>T.ｵｷﾂﾏﾂﾀﾞ Powerd by LUCE</v>
      </c>
      <c r="I44" s="45"/>
      <c r="J44" s="44"/>
      <c r="K44" s="39"/>
      <c r="L44" s="40"/>
      <c r="M44" s="8"/>
    </row>
    <row r="45" spans="1:13" ht="6" customHeight="1" x14ac:dyDescent="0.15">
      <c r="A45" s="8"/>
      <c r="B45" s="8"/>
      <c r="C45" s="8"/>
      <c r="D45" s="8"/>
      <c r="E45" s="8"/>
      <c r="F45" s="47"/>
      <c r="G45" s="8"/>
      <c r="H45" s="8"/>
      <c r="I45" s="8"/>
      <c r="J45" s="8"/>
      <c r="K45" s="47"/>
      <c r="L45" s="35"/>
      <c r="M45" s="8"/>
    </row>
    <row r="46" spans="1:13" ht="15" customHeight="1" x14ac:dyDescent="0.15">
      <c r="A46" s="8"/>
      <c r="B46" s="1">
        <f>IF(MAX('[1]予選ヒート2nd-レース結果表・グリッド用（整列）'!A:A)&gt;G42,G42+1,"")</f>
        <v>17</v>
      </c>
      <c r="C46" s="42">
        <f>IFERROR(INDEX('[1]予選ヒート2nd-レース結果表・グリッド用（整列）'!$A:$Z,MATCH($B46,'[1]予選ヒート2nd-レース結果表・グリッド用（整列）'!$A:$A,0),MATCH("No.",'[1]予選ヒート2nd-レース結果表・グリッド用（整列）'!$1:$1,0)),"")</f>
        <v>82</v>
      </c>
      <c r="D46" s="28" t="str">
        <f>IFERROR(INDEX('[1]予選ヒート2nd-レース結果表・グリッド用（整列）'!$A:$Z,MATCH($B46,'[1]予選ヒート2nd-レース結果表・グリッド用（整列）'!$A:$A,0),MATCH("名前",'[1]予選ヒート2nd-レース結果表・グリッド用（整列）'!$1:$1,0)),"")</f>
        <v>酒井 翔太</v>
      </c>
      <c r="E46" s="28"/>
      <c r="F46" s="30"/>
      <c r="G46" s="1">
        <f>IF(MAX('[1]予選ヒート2nd-レース結果表・グリッド用（整列）'!A:A)&gt;B46,B46+1,"")</f>
        <v>18</v>
      </c>
      <c r="H46" s="42" t="str">
        <f>IFERROR(INDEX('[1]予選ヒート2nd-レース結果表・グリッド用（整列）'!$A:$Z,MATCH($G46,'[1]予選ヒート2nd-レース結果表・グリッド用（整列）'!$A:$A,0),MATCH("No.",'[1]予選ヒート2nd-レース結果表・グリッド用（整列）'!$1:$1,0)),"")</f>
        <v/>
      </c>
      <c r="I46" s="28" t="str">
        <f>IFERROR(INDEX('[1]予選ヒート2nd-レース結果表・グリッド用（整列）'!$A:$Z,MATCH($G46,'[1]予選ヒート2nd-レース結果表・グリッド用（整列）'!$A:$A,0),MATCH("名前",'[1]予選ヒート2nd-レース結果表・グリッド用（整列）'!$1:$1,0)),"")</f>
        <v/>
      </c>
      <c r="J46" s="28"/>
      <c r="K46" s="30"/>
      <c r="L46" s="39"/>
      <c r="M46" s="8"/>
    </row>
    <row r="47" spans="1:13" ht="6" customHeight="1" x14ac:dyDescent="0.15">
      <c r="A47" s="8"/>
      <c r="B47" s="20"/>
      <c r="C47" s="32"/>
      <c r="D47" s="33"/>
      <c r="E47" s="43"/>
      <c r="F47" s="35" t="str">
        <f>IFERROR(INDEX('[1]予選ヒート2nd-レース結果表・グリッド用（整列）'!$A:$Z,MATCH($B46,'[1]予選ヒート2nd-レース結果表・グリッド用（整列）'!$A:$A,0),MATCH("Model/Engine",'[1]予選ヒート2nd-レース結果表・グリッド用（整列）'!$1:$1,0)),"")</f>
        <v>TONYKART/YAMAHA</v>
      </c>
      <c r="G47" s="20"/>
      <c r="H47" s="32"/>
      <c r="I47" s="33"/>
      <c r="J47" s="43"/>
      <c r="K47" s="35" t="str">
        <f>IFERROR(INDEX('[1]予選ヒート2nd-レース結果表・グリッド用（整列）'!$A:$Z,MATCH($G46,'[1]予選ヒート2nd-レース結果表・グリッド用（整列）'!$A:$A,0),MATCH("Model/Engine",'[1]予選ヒート2nd-レース結果表・グリッド用（整列）'!$1:$1,0)),"")</f>
        <v/>
      </c>
      <c r="L47" s="47"/>
      <c r="M47" s="8"/>
    </row>
    <row r="48" spans="1:13" ht="9.9499999999999993" customHeight="1" x14ac:dyDescent="0.15">
      <c r="A48" s="8"/>
      <c r="B48" s="20"/>
      <c r="C48" s="44" t="str">
        <f>IFERROR(INDEX('[1]予選ヒート2nd-レース結果表・グリッド用（整列）'!$A:$Z,MATCH($B46,'[1]予選ヒート2nd-レース結果表・グリッド用（整列）'!$A:$A,0),MATCH("team",'[1]予選ヒート2nd-レース結果表・グリッド用（整列）'!$1:$1,0)),"")</f>
        <v>FIRST GARAGE BEMAX</v>
      </c>
      <c r="D48" s="45"/>
      <c r="E48" s="44"/>
      <c r="F48" s="39"/>
      <c r="G48" s="20"/>
      <c r="H48" s="44" t="str">
        <f>IFERROR(INDEX('[1]予選ヒート2nd-レース結果表・グリッド用（整列）'!$A:$Z,MATCH($G46,'[1]予選ヒート2nd-レース結果表・グリッド用（整列）'!$A:$A,0),MATCH("team",'[1]予選ヒート2nd-レース結果表・グリッド用（整列）'!$1:$1,0)),"")</f>
        <v/>
      </c>
      <c r="I48" s="45"/>
      <c r="J48" s="44"/>
      <c r="K48" s="39"/>
      <c r="L48" s="40"/>
      <c r="M48" s="8"/>
    </row>
    <row r="49" spans="1:13" ht="6" customHeight="1" x14ac:dyDescent="0.15">
      <c r="A49" s="8"/>
      <c r="B49" s="8"/>
      <c r="C49" s="8"/>
      <c r="D49" s="8"/>
      <c r="E49" s="8"/>
      <c r="F49" s="47"/>
      <c r="G49" s="8"/>
      <c r="H49" s="8"/>
      <c r="I49" s="8"/>
      <c r="J49" s="8"/>
      <c r="K49" s="47"/>
      <c r="L49" s="35"/>
      <c r="M49" s="8"/>
    </row>
    <row r="50" spans="1:13" ht="15" customHeight="1" x14ac:dyDescent="0.15">
      <c r="A50" s="8"/>
      <c r="B50" s="1">
        <f>IF(MAX('[1]予選ヒート2nd-レース結果表・グリッド用（整列）'!A:A)&gt;G46,G46+1,"")</f>
        <v>19</v>
      </c>
      <c r="C50" s="42" t="str">
        <f>IFERROR(INDEX('[1]予選ヒート2nd-レース結果表・グリッド用（整列）'!$A:$Z,MATCH($B50,'[1]予選ヒート2nd-レース結果表・グリッド用（整列）'!$A:$A,0),MATCH("No.",'[1]予選ヒート2nd-レース結果表・グリッド用（整列）'!$1:$1,0)),"")</f>
        <v/>
      </c>
      <c r="D50" s="28" t="str">
        <f>IFERROR(INDEX('[1]予選ヒート2nd-レース結果表・グリッド用（整列）'!$A:$Z,MATCH($B50,'[1]予選ヒート2nd-レース結果表・グリッド用（整列）'!$A:$A,0),MATCH("名前",'[1]予選ヒート2nd-レース結果表・グリッド用（整列）'!$1:$1,0)),"")</f>
        <v/>
      </c>
      <c r="E50" s="28"/>
      <c r="F50" s="30"/>
      <c r="G50" s="1">
        <f>IF(MAX('[1]予選ヒート2nd-レース結果表・グリッド用（整列）'!A:A)&gt;B50,B50+1,"")</f>
        <v>20</v>
      </c>
      <c r="H50" s="42" t="str">
        <f>IFERROR(INDEX('[1]予選ヒート2nd-レース結果表・グリッド用（整列）'!$A:$Z,MATCH($G50,'[1]予選ヒート2nd-レース結果表・グリッド用（整列）'!$A:$A,0),MATCH("No.",'[1]予選ヒート2nd-レース結果表・グリッド用（整列）'!$1:$1,0)),"")</f>
        <v/>
      </c>
      <c r="I50" s="28" t="str">
        <f>IFERROR(INDEX('[1]予選ヒート2nd-レース結果表・グリッド用（整列）'!$A:$Z,MATCH($G50,'[1]予選ヒート2nd-レース結果表・グリッド用（整列）'!$A:$A,0),MATCH("名前",'[1]予選ヒート2nd-レース結果表・グリッド用（整列）'!$1:$1,0)),"")</f>
        <v/>
      </c>
      <c r="J50" s="28"/>
      <c r="K50" s="30"/>
      <c r="L50" s="39"/>
      <c r="M50" s="8"/>
    </row>
    <row r="51" spans="1:13" ht="6" customHeight="1" x14ac:dyDescent="0.15">
      <c r="A51" s="8"/>
      <c r="B51" s="20"/>
      <c r="C51" s="32"/>
      <c r="D51" s="33"/>
      <c r="E51" s="43"/>
      <c r="F51" s="35" t="str">
        <f>IFERROR(INDEX('[1]予選ヒート2nd-レース結果表・グリッド用（整列）'!$A:$Z,MATCH($B50,'[1]予選ヒート2nd-レース結果表・グリッド用（整列）'!$A:$A,0),MATCH("Model/Engine",'[1]予選ヒート2nd-レース結果表・グリッド用（整列）'!$1:$1,0)),"")</f>
        <v/>
      </c>
      <c r="G51" s="20"/>
      <c r="H51" s="32"/>
      <c r="I51" s="33"/>
      <c r="J51" s="43"/>
      <c r="K51" s="35" t="str">
        <f>IFERROR(INDEX('[1]予選ヒート2nd-レース結果表・グリッド用（整列）'!$A:$Z,MATCH($G50,'[1]予選ヒート2nd-レース結果表・グリッド用（整列）'!$A:$A,0),MATCH("Model/Engine",'[1]予選ヒート2nd-レース結果表・グリッド用（整列）'!$1:$1,0)),"")</f>
        <v/>
      </c>
      <c r="L51" s="47"/>
      <c r="M51" s="8"/>
    </row>
    <row r="52" spans="1:13" ht="9.9499999999999993" customHeight="1" x14ac:dyDescent="0.15">
      <c r="A52" s="8"/>
      <c r="B52" s="20"/>
      <c r="C52" s="44" t="str">
        <f>IFERROR(INDEX('[1]予選ヒート2nd-レース結果表・グリッド用（整列）'!$A:$Z,MATCH($B50,'[1]予選ヒート2nd-レース結果表・グリッド用（整列）'!$A:$A,0),MATCH("team",'[1]予選ヒート2nd-レース結果表・グリッド用（整列）'!$1:$1,0)),"")</f>
        <v/>
      </c>
      <c r="D52" s="45"/>
      <c r="E52" s="44"/>
      <c r="F52" s="39"/>
      <c r="G52" s="20"/>
      <c r="H52" s="44" t="str">
        <f>IFERROR(INDEX('[1]予選ヒート2nd-レース結果表・グリッド用（整列）'!$A:$Z,MATCH($G50,'[1]予選ヒート2nd-レース結果表・グリッド用（整列）'!$A:$A,0),MATCH("team",'[1]予選ヒート2nd-レース結果表・グリッド用（整列）'!$1:$1,0)),"")</f>
        <v/>
      </c>
      <c r="I52" s="45"/>
      <c r="J52" s="44"/>
      <c r="K52" s="39"/>
      <c r="L52" s="40"/>
      <c r="M52" s="8"/>
    </row>
    <row r="53" spans="1:13" ht="6" customHeight="1" x14ac:dyDescent="0.15">
      <c r="A53" s="8"/>
      <c r="B53" s="8"/>
      <c r="C53" s="8"/>
      <c r="D53" s="8"/>
      <c r="E53" s="8"/>
      <c r="F53" s="47"/>
      <c r="G53" s="8"/>
      <c r="H53" s="8"/>
      <c r="I53" s="8"/>
      <c r="J53" s="8"/>
      <c r="K53" s="47"/>
      <c r="L53" s="35"/>
      <c r="M53" s="8"/>
    </row>
    <row r="54" spans="1:13" ht="15" customHeight="1" x14ac:dyDescent="0.15">
      <c r="A54" s="8"/>
      <c r="B54" s="1">
        <f>IF(MAX('[1]予選ヒート2nd-レース結果表・グリッド用（整列）'!A:A)&gt;G50,G50+1,"")</f>
        <v>21</v>
      </c>
      <c r="C54" s="42" t="str">
        <f>IFERROR(INDEX('[1]予選ヒート2nd-レース結果表・グリッド用（整列）'!$A:$Z,MATCH($B54,'[1]予選ヒート2nd-レース結果表・グリッド用（整列）'!$A:$A,0),MATCH("No.",'[1]予選ヒート2nd-レース結果表・グリッド用（整列）'!$1:$1,0)),"")</f>
        <v/>
      </c>
      <c r="D54" s="28" t="str">
        <f>IFERROR(INDEX('[1]予選ヒート2nd-レース結果表・グリッド用（整列）'!$A:$Z,MATCH($B54,'[1]予選ヒート2nd-レース結果表・グリッド用（整列）'!$A:$A,0),MATCH("名前",'[1]予選ヒート2nd-レース結果表・グリッド用（整列）'!$1:$1,0)),"")</f>
        <v/>
      </c>
      <c r="E54" s="28"/>
      <c r="F54" s="30"/>
      <c r="G54" s="1">
        <f>IF(MAX('[1]予選ヒート2nd-レース結果表・グリッド用（整列）'!A:A)&gt;B54,B54+1,"")</f>
        <v>22</v>
      </c>
      <c r="H54" s="42" t="str">
        <f>IFERROR(INDEX('[1]予選ヒート2nd-レース結果表・グリッド用（整列）'!$A:$Z,MATCH($G54,'[1]予選ヒート2nd-レース結果表・グリッド用（整列）'!$A:$A,0),MATCH("No.",'[1]予選ヒート2nd-レース結果表・グリッド用（整列）'!$1:$1,0)),"")</f>
        <v/>
      </c>
      <c r="I54" s="28" t="str">
        <f>IFERROR(INDEX('[1]予選ヒート2nd-レース結果表・グリッド用（整列）'!$A:$Z,MATCH($G54,'[1]予選ヒート2nd-レース結果表・グリッド用（整列）'!$A:$A,0),MATCH("名前",'[1]予選ヒート2nd-レース結果表・グリッド用（整列）'!$1:$1,0)),"")</f>
        <v/>
      </c>
      <c r="J54" s="28"/>
      <c r="K54" s="30"/>
      <c r="L54" s="39"/>
      <c r="M54" s="8"/>
    </row>
    <row r="55" spans="1:13" ht="6" customHeight="1" x14ac:dyDescent="0.15">
      <c r="A55" s="8"/>
      <c r="B55" s="20"/>
      <c r="C55" s="32"/>
      <c r="D55" s="33"/>
      <c r="E55" s="43"/>
      <c r="F55" s="35" t="str">
        <f>IFERROR(INDEX('[1]予選ヒート2nd-レース結果表・グリッド用（整列）'!$A:$Z,MATCH($B54,'[1]予選ヒート2nd-レース結果表・グリッド用（整列）'!$A:$A,0),MATCH("Model/Engine",'[1]予選ヒート2nd-レース結果表・グリッド用（整列）'!$1:$1,0)),"")</f>
        <v/>
      </c>
      <c r="G55" s="20"/>
      <c r="H55" s="32"/>
      <c r="I55" s="33"/>
      <c r="J55" s="43"/>
      <c r="K55" s="35" t="str">
        <f>IFERROR(INDEX('[1]予選ヒート2nd-レース結果表・グリッド用（整列）'!$A:$Z,MATCH($G54,'[1]予選ヒート2nd-レース結果表・グリッド用（整列）'!$A:$A,0),MATCH("Model/Engine",'[1]予選ヒート2nd-レース結果表・グリッド用（整列）'!$1:$1,0)),"")</f>
        <v/>
      </c>
      <c r="L55" s="47"/>
      <c r="M55" s="8"/>
    </row>
    <row r="56" spans="1:13" ht="9.9499999999999993" customHeight="1" x14ac:dyDescent="0.15">
      <c r="A56" s="8"/>
      <c r="B56" s="20"/>
      <c r="C56" s="44" t="str">
        <f>IFERROR(INDEX('[1]予選ヒート2nd-レース結果表・グリッド用（整列）'!$A:$Z,MATCH($B54,'[1]予選ヒート2nd-レース結果表・グリッド用（整列）'!$A:$A,0),MATCH("team",'[1]予選ヒート2nd-レース結果表・グリッド用（整列）'!$1:$1,0)),"")</f>
        <v/>
      </c>
      <c r="D56" s="45"/>
      <c r="E56" s="44"/>
      <c r="F56" s="39"/>
      <c r="G56" s="20"/>
      <c r="H56" s="44" t="str">
        <f>IFERROR(INDEX('[1]予選ヒート2nd-レース結果表・グリッド用（整列）'!$A:$Z,MATCH($G54,'[1]予選ヒート2nd-レース結果表・グリッド用（整列）'!$A:$A,0),MATCH("team",'[1]予選ヒート2nd-レース結果表・グリッド用（整列）'!$1:$1,0)),"")</f>
        <v/>
      </c>
      <c r="I56" s="45"/>
      <c r="J56" s="44"/>
      <c r="K56" s="39"/>
      <c r="L56" s="40"/>
      <c r="M56" s="8"/>
    </row>
    <row r="57" spans="1:13" ht="6" customHeight="1" x14ac:dyDescent="0.15">
      <c r="A57" s="8"/>
      <c r="B57" s="8"/>
      <c r="C57" s="8"/>
      <c r="D57" s="8"/>
      <c r="E57" s="8"/>
      <c r="F57" s="47"/>
      <c r="G57" s="8"/>
      <c r="H57" s="8"/>
      <c r="I57" s="8"/>
      <c r="J57" s="8"/>
      <c r="K57" s="47"/>
      <c r="L57" s="35"/>
      <c r="M57" s="8"/>
    </row>
    <row r="58" spans="1:13" ht="15" customHeight="1" x14ac:dyDescent="0.15">
      <c r="A58" s="8"/>
      <c r="B58" s="1">
        <f>IF(MAX('[1]予選ヒート2nd-レース結果表・グリッド用（整列）'!A:A)&gt;G54,G54+1,"")</f>
        <v>23</v>
      </c>
      <c r="C58" s="42" t="str">
        <f>IFERROR(INDEX('[1]予選ヒート2nd-レース結果表・グリッド用（整列）'!$A:$Z,MATCH($B58,'[1]予選ヒート2nd-レース結果表・グリッド用（整列）'!$A:$A,0),MATCH("No.",'[1]予選ヒート2nd-レース結果表・グリッド用（整列）'!$1:$1,0)),"")</f>
        <v/>
      </c>
      <c r="D58" s="28" t="str">
        <f>IFERROR(INDEX('[1]予選ヒート2nd-レース結果表・グリッド用（整列）'!$A:$Z,MATCH($B58,'[1]予選ヒート2nd-レース結果表・グリッド用（整列）'!$A:$A,0),MATCH("名前",'[1]予選ヒート2nd-レース結果表・グリッド用（整列）'!$1:$1,0)),"")</f>
        <v/>
      </c>
      <c r="E58" s="28"/>
      <c r="F58" s="30"/>
      <c r="G58" s="1">
        <f>IF(MAX('[1]予選ヒート2nd-レース結果表・グリッド用（整列）'!A:A)&gt;B58,B58+1,"")</f>
        <v>24</v>
      </c>
      <c r="H58" s="42" t="str">
        <f>IFERROR(INDEX('[1]予選ヒート2nd-レース結果表・グリッド用（整列）'!$A:$Z,MATCH($G58,'[1]予選ヒート2nd-レース結果表・グリッド用（整列）'!$A:$A,0),MATCH("No.",'[1]予選ヒート2nd-レース結果表・グリッド用（整列）'!$1:$1,0)),"")</f>
        <v/>
      </c>
      <c r="I58" s="28" t="str">
        <f>IFERROR(INDEX('[1]予選ヒート2nd-レース結果表・グリッド用（整列）'!$A:$Z,MATCH($G58,'[1]予選ヒート2nd-レース結果表・グリッド用（整列）'!$A:$A,0),MATCH("名前",'[1]予選ヒート2nd-レース結果表・グリッド用（整列）'!$1:$1,0)),"")</f>
        <v/>
      </c>
      <c r="J58" s="28"/>
      <c r="K58" s="30"/>
      <c r="L58" s="39"/>
      <c r="M58" s="8"/>
    </row>
    <row r="59" spans="1:13" ht="6" customHeight="1" x14ac:dyDescent="0.15">
      <c r="A59" s="8"/>
      <c r="B59" s="20"/>
      <c r="C59" s="32"/>
      <c r="D59" s="33"/>
      <c r="E59" s="43"/>
      <c r="F59" s="35" t="str">
        <f>IFERROR(INDEX('[1]予選ヒート2nd-レース結果表・グリッド用（整列）'!$A:$Z,MATCH($B58,'[1]予選ヒート2nd-レース結果表・グリッド用（整列）'!$A:$A,0),MATCH("Model/Engine",'[1]予選ヒート2nd-レース結果表・グリッド用（整列）'!$1:$1,0)),"")</f>
        <v/>
      </c>
      <c r="G59" s="20"/>
      <c r="H59" s="32"/>
      <c r="I59" s="33"/>
      <c r="J59" s="43"/>
      <c r="K59" s="35" t="str">
        <f>IFERROR(INDEX('[1]予選ヒート2nd-レース結果表・グリッド用（整列）'!$A:$Z,MATCH($G58,'[1]予選ヒート2nd-レース結果表・グリッド用（整列）'!$A:$A,0),MATCH("Model/Engine",'[1]予選ヒート2nd-レース結果表・グリッド用（整列）'!$1:$1,0)),"")</f>
        <v/>
      </c>
      <c r="L59" s="47"/>
      <c r="M59" s="8"/>
    </row>
    <row r="60" spans="1:13" ht="9.9499999999999993" customHeight="1" x14ac:dyDescent="0.15">
      <c r="A60" s="8"/>
      <c r="B60" s="20"/>
      <c r="C60" s="44" t="str">
        <f>IFERROR(INDEX('[1]予選ヒート2nd-レース結果表・グリッド用（整列）'!$A:$Z,MATCH($B58,'[1]予選ヒート2nd-レース結果表・グリッド用（整列）'!$A:$A,0),MATCH("team",'[1]予選ヒート2nd-レース結果表・グリッド用（整列）'!$1:$1,0)),"")</f>
        <v/>
      </c>
      <c r="D60" s="45"/>
      <c r="E60" s="44"/>
      <c r="F60" s="39"/>
      <c r="G60" s="20"/>
      <c r="H60" s="44" t="str">
        <f>IFERROR(INDEX('[1]予選ヒート2nd-レース結果表・グリッド用（整列）'!$A:$Z,MATCH($G58,'[1]予選ヒート2nd-レース結果表・グリッド用（整列）'!$A:$A,0),MATCH("team",'[1]予選ヒート2nd-レース結果表・グリッド用（整列）'!$1:$1,0)),"")</f>
        <v/>
      </c>
      <c r="I60" s="45"/>
      <c r="J60" s="44"/>
      <c r="K60" s="39"/>
      <c r="L60" s="40"/>
      <c r="M60" s="8"/>
    </row>
    <row r="61" spans="1:13" ht="6" customHeight="1" x14ac:dyDescent="0.15">
      <c r="A61" s="8"/>
      <c r="B61" s="8"/>
      <c r="C61" s="8"/>
      <c r="D61" s="8"/>
      <c r="E61" s="8"/>
      <c r="F61" s="47"/>
      <c r="G61" s="8"/>
      <c r="H61" s="8"/>
      <c r="I61" s="8"/>
      <c r="J61" s="8"/>
      <c r="K61" s="47"/>
      <c r="L61" s="35"/>
      <c r="M61" s="8"/>
    </row>
    <row r="62" spans="1:13" ht="15" customHeight="1" x14ac:dyDescent="0.15">
      <c r="A62" s="8"/>
      <c r="B62" s="1">
        <f>IF(MAX('[1]予選ヒート2nd-レース結果表・グリッド用（整列）'!A:A)&gt;G58,G58+1,"")</f>
        <v>25</v>
      </c>
      <c r="C62" s="42" t="str">
        <f>IFERROR(INDEX('[1]予選ヒート2nd-レース結果表・グリッド用（整列）'!$A:$Z,MATCH($B62,'[1]予選ヒート2nd-レース結果表・グリッド用（整列）'!$A:$A,0),MATCH("No.",'[1]予選ヒート2nd-レース結果表・グリッド用（整列）'!$1:$1,0)),"")</f>
        <v/>
      </c>
      <c r="D62" s="28" t="str">
        <f>IFERROR(INDEX('[1]予選ヒート2nd-レース結果表・グリッド用（整列）'!$A:$Z,MATCH($B62,'[1]予選ヒート2nd-レース結果表・グリッド用（整列）'!$A:$A,0),MATCH("名前",'[1]予選ヒート2nd-レース結果表・グリッド用（整列）'!$1:$1,0)),"")</f>
        <v/>
      </c>
      <c r="E62" s="28"/>
      <c r="F62" s="30"/>
      <c r="G62" s="1">
        <f>IF(MAX('[1]予選ヒート2nd-レース結果表・グリッド用（整列）'!A:A)&gt;B62,B62+1,"")</f>
        <v>26</v>
      </c>
      <c r="H62" s="42" t="str">
        <f>IFERROR(INDEX('[1]予選ヒート2nd-レース結果表・グリッド用（整列）'!$A:$Z,MATCH($G62,'[1]予選ヒート2nd-レース結果表・グリッド用（整列）'!$A:$A,0),MATCH("No.",'[1]予選ヒート2nd-レース結果表・グリッド用（整列）'!$1:$1,0)),"")</f>
        <v/>
      </c>
      <c r="I62" s="28" t="str">
        <f>IFERROR(INDEX('[1]予選ヒート2nd-レース結果表・グリッド用（整列）'!$A:$Z,MATCH($G62,'[1]予選ヒート2nd-レース結果表・グリッド用（整列）'!$A:$A,0),MATCH("名前",'[1]予選ヒート2nd-レース結果表・グリッド用（整列）'!$1:$1,0)),"")</f>
        <v/>
      </c>
      <c r="J62" s="28"/>
      <c r="K62" s="30"/>
      <c r="L62" s="39"/>
      <c r="M62" s="8"/>
    </row>
    <row r="63" spans="1:13" ht="6" customHeight="1" x14ac:dyDescent="0.15">
      <c r="A63" s="8"/>
      <c r="B63" s="20"/>
      <c r="C63" s="32"/>
      <c r="D63" s="33"/>
      <c r="E63" s="43"/>
      <c r="F63" s="35" t="str">
        <f>IFERROR(INDEX('[1]予選ヒート2nd-レース結果表・グリッド用（整列）'!$A:$Z,MATCH($B62,'[1]予選ヒート2nd-レース結果表・グリッド用（整列）'!$A:$A,0),MATCH("Model/Engine",'[1]予選ヒート2nd-レース結果表・グリッド用（整列）'!$1:$1,0)),"")</f>
        <v/>
      </c>
      <c r="G63" s="20"/>
      <c r="H63" s="32"/>
      <c r="I63" s="33"/>
      <c r="J63" s="43"/>
      <c r="K63" s="35" t="str">
        <f>IFERROR(INDEX('[1]予選ヒート2nd-レース結果表・グリッド用（整列）'!$A:$Z,MATCH($G62,'[1]予選ヒート2nd-レース結果表・グリッド用（整列）'!$A:$A,0),MATCH("Model/Engine",'[1]予選ヒート2nd-レース結果表・グリッド用（整列）'!$1:$1,0)),"")</f>
        <v/>
      </c>
      <c r="L63" s="47"/>
      <c r="M63" s="8"/>
    </row>
    <row r="64" spans="1:13" ht="9.9499999999999993" customHeight="1" x14ac:dyDescent="0.15">
      <c r="A64" s="8"/>
      <c r="B64" s="20"/>
      <c r="C64" s="44" t="str">
        <f>IFERROR(INDEX('[1]予選ヒート2nd-レース結果表・グリッド用（整列）'!$A:$Z,MATCH($B62,'[1]予選ヒート2nd-レース結果表・グリッド用（整列）'!$A:$A,0),MATCH("team",'[1]予選ヒート2nd-レース結果表・グリッド用（整列）'!$1:$1,0)),"")</f>
        <v/>
      </c>
      <c r="D64" s="45"/>
      <c r="E64" s="44"/>
      <c r="F64" s="39"/>
      <c r="G64" s="20"/>
      <c r="H64" s="44" t="str">
        <f>IFERROR(INDEX('[1]予選ヒート2nd-レース結果表・グリッド用（整列）'!$A:$Z,MATCH($G62,'[1]予選ヒート2nd-レース結果表・グリッド用（整列）'!$A:$A,0),MATCH("team",'[1]予選ヒート2nd-レース結果表・グリッド用（整列）'!$1:$1,0)),"")</f>
        <v/>
      </c>
      <c r="I64" s="45"/>
      <c r="J64" s="44"/>
      <c r="K64" s="39"/>
      <c r="L64" s="40"/>
      <c r="M64" s="8"/>
    </row>
    <row r="65" spans="1:13" ht="6" customHeight="1" x14ac:dyDescent="0.15">
      <c r="A65" s="8"/>
      <c r="B65" s="8"/>
      <c r="C65" s="8"/>
      <c r="D65" s="8"/>
      <c r="E65" s="8"/>
      <c r="F65" s="47"/>
      <c r="G65" s="8"/>
      <c r="H65" s="8"/>
      <c r="I65" s="8"/>
      <c r="J65" s="8"/>
      <c r="K65" s="47"/>
      <c r="L65" s="35"/>
      <c r="M65" s="8"/>
    </row>
    <row r="66" spans="1:13" ht="15" customHeight="1" x14ac:dyDescent="0.15">
      <c r="A66" s="8"/>
      <c r="B66" s="1">
        <f>IF(MAX('[1]予選ヒート2nd-レース結果表・グリッド用（整列）'!A:A)&gt;G62,G62+1,"")</f>
        <v>27</v>
      </c>
      <c r="C66" s="42" t="str">
        <f>IFERROR(INDEX('[1]予選ヒート2nd-レース結果表・グリッド用（整列）'!$A:$Z,MATCH($B66,'[1]予選ヒート2nd-レース結果表・グリッド用（整列）'!$A:$A,0),MATCH("No.",'[1]予選ヒート2nd-レース結果表・グリッド用（整列）'!$1:$1,0)),"")</f>
        <v/>
      </c>
      <c r="D66" s="28" t="str">
        <f>IFERROR(INDEX('[1]予選ヒート2nd-レース結果表・グリッド用（整列）'!$A:$Z,MATCH($B66,'[1]予選ヒート2nd-レース結果表・グリッド用（整列）'!$A:$A,0),MATCH("名前",'[1]予選ヒート2nd-レース結果表・グリッド用（整列）'!$1:$1,0)),"")</f>
        <v/>
      </c>
      <c r="E66" s="28"/>
      <c r="F66" s="30"/>
      <c r="G66" s="1">
        <f>IF(MAX('[1]予選ヒート2nd-レース結果表・グリッド用（整列）'!A:A)&gt;B66,B66+1,"")</f>
        <v>28</v>
      </c>
      <c r="H66" s="42" t="str">
        <f>IFERROR(INDEX('[1]予選ヒート2nd-レース結果表・グリッド用（整列）'!$A:$Z,MATCH($G66,'[1]予選ヒート2nd-レース結果表・グリッド用（整列）'!$A:$A,0),MATCH("No.",'[1]予選ヒート2nd-レース結果表・グリッド用（整列）'!$1:$1,0)),"")</f>
        <v/>
      </c>
      <c r="I66" s="28" t="str">
        <f>IFERROR(INDEX('[1]予選ヒート2nd-レース結果表・グリッド用（整列）'!$A:$Z,MATCH($G66,'[1]予選ヒート2nd-レース結果表・グリッド用（整列）'!$A:$A,0),MATCH("名前",'[1]予選ヒート2nd-レース結果表・グリッド用（整列）'!$1:$1,0)),"")</f>
        <v/>
      </c>
      <c r="J66" s="28"/>
      <c r="K66" s="30"/>
      <c r="L66" s="39"/>
      <c r="M66" s="8"/>
    </row>
    <row r="67" spans="1:13" ht="6" customHeight="1" x14ac:dyDescent="0.15">
      <c r="A67" s="8"/>
      <c r="B67" s="20"/>
      <c r="C67" s="32"/>
      <c r="D67" s="33"/>
      <c r="E67" s="43"/>
      <c r="F67" s="35" t="str">
        <f>IFERROR(INDEX('[1]予選ヒート2nd-レース結果表・グリッド用（整列）'!$A:$Z,MATCH($B66,'[1]予選ヒート2nd-レース結果表・グリッド用（整列）'!$A:$A,0),MATCH("Model/Engine",'[1]予選ヒート2nd-レース結果表・グリッド用（整列）'!$1:$1,0)),"")</f>
        <v/>
      </c>
      <c r="G67" s="20"/>
      <c r="H67" s="32"/>
      <c r="I67" s="33"/>
      <c r="J67" s="43"/>
      <c r="K67" s="35" t="str">
        <f>IFERROR(INDEX('[1]予選ヒート2nd-レース結果表・グリッド用（整列）'!$A:$Z,MATCH($G66,'[1]予選ヒート2nd-レース結果表・グリッド用（整列）'!$A:$A,0),MATCH("Model/Engine",'[1]予選ヒート2nd-レース結果表・グリッド用（整列）'!$1:$1,0)),"")</f>
        <v/>
      </c>
      <c r="L67" s="47"/>
      <c r="M67" s="8"/>
    </row>
    <row r="68" spans="1:13" ht="9.9499999999999993" customHeight="1" x14ac:dyDescent="0.15">
      <c r="A68" s="8"/>
      <c r="B68" s="20"/>
      <c r="C68" s="44" t="str">
        <f>IFERROR(INDEX('[1]予選ヒート2nd-レース結果表・グリッド用（整列）'!$A:$Z,MATCH($B66,'[1]予選ヒート2nd-レース結果表・グリッド用（整列）'!$A:$A,0),MATCH("team",'[1]予選ヒート2nd-レース結果表・グリッド用（整列）'!$1:$1,0)),"")</f>
        <v/>
      </c>
      <c r="D68" s="45"/>
      <c r="E68" s="44"/>
      <c r="F68" s="39"/>
      <c r="G68" s="20"/>
      <c r="H68" s="44" t="str">
        <f>IFERROR(INDEX('[1]予選ヒート2nd-レース結果表・グリッド用（整列）'!$A:$Z,MATCH($G66,'[1]予選ヒート2nd-レース結果表・グリッド用（整列）'!$A:$A,0),MATCH("team",'[1]予選ヒート2nd-レース結果表・グリッド用（整列）'!$1:$1,0)),"")</f>
        <v/>
      </c>
      <c r="I68" s="45"/>
      <c r="J68" s="44"/>
      <c r="K68" s="39"/>
      <c r="L68" s="40"/>
      <c r="M68" s="8"/>
    </row>
    <row r="69" spans="1:13" ht="6" customHeight="1" x14ac:dyDescent="0.15">
      <c r="A69" s="8"/>
      <c r="B69" s="8"/>
      <c r="C69" s="8"/>
      <c r="D69" s="8"/>
      <c r="E69" s="8"/>
      <c r="F69" s="47"/>
      <c r="G69" s="8"/>
      <c r="H69" s="8"/>
      <c r="I69" s="8"/>
      <c r="J69" s="8"/>
      <c r="K69" s="47"/>
      <c r="L69" s="35"/>
      <c r="M69" s="8"/>
    </row>
    <row r="70" spans="1:13" ht="15" customHeight="1" x14ac:dyDescent="0.15">
      <c r="A70" s="8"/>
      <c r="B70" s="1">
        <f>IF(MAX('[1]予選ヒート2nd-レース結果表・グリッド用（整列）'!A:A)&gt;G66,G66+1,"")</f>
        <v>29</v>
      </c>
      <c r="C70" s="42" t="str">
        <f>IFERROR(INDEX('[1]予選ヒート2nd-レース結果表・グリッド用（整列）'!$A:$Z,MATCH($B70,'[1]予選ヒート2nd-レース結果表・グリッド用（整列）'!$A:$A,0),MATCH("No.",'[1]予選ヒート2nd-レース結果表・グリッド用（整列）'!$1:$1,0)),"")</f>
        <v/>
      </c>
      <c r="D70" s="28" t="str">
        <f>IFERROR(INDEX('[1]予選ヒート2nd-レース結果表・グリッド用（整列）'!$A:$Z,MATCH($B70,'[1]予選ヒート2nd-レース結果表・グリッド用（整列）'!$A:$A,0),MATCH("名前",'[1]予選ヒート2nd-レース結果表・グリッド用（整列）'!$1:$1,0)),"")</f>
        <v/>
      </c>
      <c r="E70" s="28"/>
      <c r="F70" s="30"/>
      <c r="G70" s="1">
        <f>IF(MAX('[1]予選ヒート2nd-レース結果表・グリッド用（整列）'!A:A)&gt;B70,B70+1,"")</f>
        <v>30</v>
      </c>
      <c r="H70" s="42" t="str">
        <f>IFERROR(INDEX('[1]予選ヒート2nd-レース結果表・グリッド用（整列）'!$A:$Z,MATCH($G70,'[1]予選ヒート2nd-レース結果表・グリッド用（整列）'!$A:$A,0),MATCH("No.",'[1]予選ヒート2nd-レース結果表・グリッド用（整列）'!$1:$1,0)),"")</f>
        <v/>
      </c>
      <c r="I70" s="28" t="str">
        <f>IFERROR(INDEX('[1]予選ヒート2nd-レース結果表・グリッド用（整列）'!$A:$Z,MATCH($G70,'[1]予選ヒート2nd-レース結果表・グリッド用（整列）'!$A:$A,0),MATCH("名前",'[1]予選ヒート2nd-レース結果表・グリッド用（整列）'!$1:$1,0)),"")</f>
        <v/>
      </c>
      <c r="J70" s="28"/>
      <c r="K70" s="30"/>
      <c r="L70" s="39"/>
      <c r="M70" s="8"/>
    </row>
    <row r="71" spans="1:13" ht="6" customHeight="1" x14ac:dyDescent="0.15">
      <c r="A71" s="8"/>
      <c r="B71" s="20"/>
      <c r="C71" s="32"/>
      <c r="D71" s="33"/>
      <c r="E71" s="43"/>
      <c r="F71" s="35" t="str">
        <f>IFERROR(INDEX('[1]予選ヒート2nd-レース結果表・グリッド用（整列）'!$A:$Z,MATCH($B70,'[1]予選ヒート2nd-レース結果表・グリッド用（整列）'!$A:$A,0),MATCH("Model/Engine",'[1]予選ヒート2nd-レース結果表・グリッド用（整列）'!$1:$1,0)),"")</f>
        <v/>
      </c>
      <c r="G71" s="20"/>
      <c r="H71" s="32"/>
      <c r="I71" s="33"/>
      <c r="J71" s="43"/>
      <c r="K71" s="35" t="str">
        <f>IFERROR(INDEX('[1]予選ヒート2nd-レース結果表・グリッド用（整列）'!$A:$Z,MATCH($G70,'[1]予選ヒート2nd-レース結果表・グリッド用（整列）'!$A:$A,0),MATCH("Model/Engine",'[1]予選ヒート2nd-レース結果表・グリッド用（整列）'!$1:$1,0)),"")</f>
        <v/>
      </c>
      <c r="L71" s="47"/>
      <c r="M71" s="8"/>
    </row>
    <row r="72" spans="1:13" ht="9.9499999999999993" customHeight="1" x14ac:dyDescent="0.15">
      <c r="A72" s="8"/>
      <c r="B72" s="20"/>
      <c r="C72" s="44" t="str">
        <f>IFERROR(INDEX('[1]予選ヒート2nd-レース結果表・グリッド用（整列）'!$A:$Z,MATCH($B70,'[1]予選ヒート2nd-レース結果表・グリッド用（整列）'!$A:$A,0),MATCH("team",'[1]予選ヒート2nd-レース結果表・グリッド用（整列）'!$1:$1,0)),"")</f>
        <v/>
      </c>
      <c r="D72" s="45"/>
      <c r="E72" s="44"/>
      <c r="F72" s="39"/>
      <c r="G72" s="20"/>
      <c r="H72" s="44" t="str">
        <f>IFERROR(INDEX('[1]予選ヒート2nd-レース結果表・グリッド用（整列）'!$A:$Z,MATCH($G70,'[1]予選ヒート2nd-レース結果表・グリッド用（整列）'!$A:$A,0),MATCH("team",'[1]予選ヒート2nd-レース結果表・グリッド用（整列）'!$1:$1,0)),"")</f>
        <v/>
      </c>
      <c r="I72" s="45"/>
      <c r="J72" s="44"/>
      <c r="K72" s="39"/>
      <c r="L72" s="40"/>
      <c r="M72" s="8"/>
    </row>
    <row r="73" spans="1:13" ht="6" customHeight="1" x14ac:dyDescent="0.15">
      <c r="A73" s="8"/>
      <c r="B73" s="8"/>
      <c r="C73" s="8"/>
      <c r="D73" s="8"/>
      <c r="E73" s="8"/>
      <c r="F73" s="47"/>
      <c r="G73" s="8"/>
      <c r="H73" s="8"/>
      <c r="I73" s="8"/>
      <c r="J73" s="8"/>
      <c r="K73" s="47"/>
      <c r="L73" s="35"/>
      <c r="M73" s="8"/>
    </row>
    <row r="74" spans="1:13" ht="15" customHeight="1" x14ac:dyDescent="0.15">
      <c r="A74" s="8"/>
      <c r="B74" s="1">
        <f>IF(MAX('[1]予選ヒート2nd-レース結果表・グリッド用（整列）'!A:A)&gt;G70,G70+1,"")</f>
        <v>31</v>
      </c>
      <c r="C74" s="42" t="str">
        <f>IFERROR(INDEX('[1]予選ヒート2nd-レース結果表・グリッド用（整列）'!$A:$Z,MATCH($B74,'[1]予選ヒート2nd-レース結果表・グリッド用（整列）'!$A:$A,0),MATCH("No.",'[1]予選ヒート2nd-レース結果表・グリッド用（整列）'!$1:$1,0)),"")</f>
        <v/>
      </c>
      <c r="D74" s="28" t="str">
        <f>IFERROR(INDEX('[1]予選ヒート2nd-レース結果表・グリッド用（整列）'!$A:$Z,MATCH($B74,'[1]予選ヒート2nd-レース結果表・グリッド用（整列）'!$A:$A,0),MATCH("名前",'[1]予選ヒート2nd-レース結果表・グリッド用（整列）'!$1:$1,0)),"")</f>
        <v/>
      </c>
      <c r="E74" s="28"/>
      <c r="F74" s="30"/>
      <c r="G74" s="1">
        <f>IF(MAX('[1]予選ヒート2nd-レース結果表・グリッド用（整列）'!A:A)&gt;B74,B74+1,"")</f>
        <v>32</v>
      </c>
      <c r="H74" s="42" t="str">
        <f>IFERROR(INDEX('[1]予選ヒート2nd-レース結果表・グリッド用（整列）'!$A:$Z,MATCH($G74,'[1]予選ヒート2nd-レース結果表・グリッド用（整列）'!$A:$A,0),MATCH("No.",'[1]予選ヒート2nd-レース結果表・グリッド用（整列）'!$1:$1,0)),"")</f>
        <v/>
      </c>
      <c r="I74" s="28" t="str">
        <f>IFERROR(INDEX('[1]予選ヒート2nd-レース結果表・グリッド用（整列）'!$A:$Z,MATCH($G74,'[1]予選ヒート2nd-レース結果表・グリッド用（整列）'!$A:$A,0),MATCH("名前",'[1]予選ヒート2nd-レース結果表・グリッド用（整列）'!$1:$1,0)),"")</f>
        <v/>
      </c>
      <c r="J74" s="28"/>
      <c r="K74" s="30"/>
      <c r="L74" s="39"/>
      <c r="M74" s="8"/>
    </row>
    <row r="75" spans="1:13" ht="6" customHeight="1" x14ac:dyDescent="0.15">
      <c r="A75" s="8"/>
      <c r="B75" s="20"/>
      <c r="C75" s="32"/>
      <c r="D75" s="33"/>
      <c r="E75" s="43"/>
      <c r="F75" s="35" t="str">
        <f>IFERROR(INDEX('[1]予選ヒート2nd-レース結果表・グリッド用（整列）'!$A:$Z,MATCH($B74,'[1]予選ヒート2nd-レース結果表・グリッド用（整列）'!$A:$A,0),MATCH("Model/Engine",'[1]予選ヒート2nd-レース結果表・グリッド用（整列）'!$1:$1,0)),"")</f>
        <v/>
      </c>
      <c r="G75" s="20"/>
      <c r="H75" s="32"/>
      <c r="I75" s="33"/>
      <c r="J75" s="43"/>
      <c r="K75" s="35" t="str">
        <f>IFERROR(INDEX('[1]予選ヒート2nd-レース結果表・グリッド用（整列）'!$A:$Z,MATCH($G74,'[1]予選ヒート2nd-レース結果表・グリッド用（整列）'!$A:$A,0),MATCH("Model/Engine",'[1]予選ヒート2nd-レース結果表・グリッド用（整列）'!$1:$1,0)),"")</f>
        <v/>
      </c>
      <c r="L75" s="47"/>
      <c r="M75" s="8"/>
    </row>
    <row r="76" spans="1:13" ht="9.9499999999999993" customHeight="1" x14ac:dyDescent="0.15">
      <c r="A76" s="8"/>
      <c r="B76" s="20"/>
      <c r="C76" s="44" t="str">
        <f>IFERROR(INDEX('[1]予選ヒート2nd-レース結果表・グリッド用（整列）'!$A:$Z,MATCH($B74,'[1]予選ヒート2nd-レース結果表・グリッド用（整列）'!$A:$A,0),MATCH("team",'[1]予選ヒート2nd-レース結果表・グリッド用（整列）'!$1:$1,0)),"")</f>
        <v/>
      </c>
      <c r="D76" s="45"/>
      <c r="E76" s="44"/>
      <c r="F76" s="39"/>
      <c r="G76" s="20"/>
      <c r="H76" s="44" t="str">
        <f>IFERROR(INDEX('[1]予選ヒート2nd-レース結果表・グリッド用（整列）'!$A:$Z,MATCH($G74,'[1]予選ヒート2nd-レース結果表・グリッド用（整列）'!$A:$A,0),MATCH("team",'[1]予選ヒート2nd-レース結果表・グリッド用（整列）'!$1:$1,0)),"")</f>
        <v/>
      </c>
      <c r="I76" s="45"/>
      <c r="J76" s="44"/>
      <c r="K76" s="39"/>
      <c r="L76" s="40"/>
      <c r="M76" s="8"/>
    </row>
    <row r="77" spans="1:13" ht="6" customHeight="1" x14ac:dyDescent="0.15">
      <c r="A77" s="8"/>
      <c r="B77" s="8"/>
      <c r="C77" s="8"/>
      <c r="D77" s="8"/>
      <c r="E77" s="8"/>
      <c r="F77" s="47"/>
      <c r="G77" s="8"/>
      <c r="H77" s="8"/>
      <c r="I77" s="8"/>
      <c r="J77" s="8"/>
      <c r="K77" s="47"/>
      <c r="L77" s="35"/>
      <c r="M77" s="8"/>
    </row>
    <row r="78" spans="1:13" ht="15" customHeight="1" x14ac:dyDescent="0.15">
      <c r="A78" s="8"/>
      <c r="B78" s="1">
        <f>IF(MAX('[1]予選ヒート2nd-レース結果表・グリッド用（整列）'!A:A)&gt;G74,G74+1,"")</f>
        <v>33</v>
      </c>
      <c r="C78" s="42" t="str">
        <f>IFERROR(INDEX('[1]予選ヒート2nd-レース結果表・グリッド用（整列）'!$A:$Z,MATCH($B78,'[1]予選ヒート2nd-レース結果表・グリッド用（整列）'!$A:$A,0),MATCH("No.",'[1]予選ヒート2nd-レース結果表・グリッド用（整列）'!$1:$1,0)),"")</f>
        <v/>
      </c>
      <c r="D78" s="28" t="str">
        <f>IFERROR(INDEX('[1]予選ヒート2nd-レース結果表・グリッド用（整列）'!$A:$Z,MATCH($B78,'[1]予選ヒート2nd-レース結果表・グリッド用（整列）'!$A:$A,0),MATCH("名前",'[1]予選ヒート2nd-レース結果表・グリッド用（整列）'!$1:$1,0)),"")</f>
        <v/>
      </c>
      <c r="E78" s="28"/>
      <c r="F78" s="30"/>
      <c r="G78" s="1">
        <f>IF(MAX('[1]予選ヒート2nd-レース結果表・グリッド用（整列）'!A:A)&gt;B78,B78+1,"")</f>
        <v>34</v>
      </c>
      <c r="H78" s="42" t="str">
        <f>IFERROR(INDEX('[1]予選ヒート2nd-レース結果表・グリッド用（整列）'!$A:$Z,MATCH($G78,'[1]予選ヒート2nd-レース結果表・グリッド用（整列）'!$A:$A,0),MATCH("No.",'[1]予選ヒート2nd-レース結果表・グリッド用（整列）'!$1:$1,0)),"")</f>
        <v/>
      </c>
      <c r="I78" s="28" t="str">
        <f>IFERROR(INDEX('[1]予選ヒート2nd-レース結果表・グリッド用（整列）'!$A:$Z,MATCH($G78,'[1]予選ヒート2nd-レース結果表・グリッド用（整列）'!$A:$A,0),MATCH("名前",'[1]予選ヒート2nd-レース結果表・グリッド用（整列）'!$1:$1,0)),"")</f>
        <v/>
      </c>
      <c r="J78" s="28"/>
      <c r="K78" s="30"/>
      <c r="L78" s="39"/>
      <c r="M78" s="8"/>
    </row>
    <row r="79" spans="1:13" ht="6" customHeight="1" x14ac:dyDescent="0.15">
      <c r="A79" s="8"/>
      <c r="B79" s="20"/>
      <c r="C79" s="32"/>
      <c r="D79" s="33"/>
      <c r="E79" s="43"/>
      <c r="F79" s="35" t="str">
        <f>IFERROR(INDEX('[1]予選ヒート2nd-レース結果表・グリッド用（整列）'!$A:$Z,MATCH($B78,'[1]予選ヒート2nd-レース結果表・グリッド用（整列）'!$A:$A,0),MATCH("Model/Engine",'[1]予選ヒート2nd-レース結果表・グリッド用（整列）'!$1:$1,0)),"")</f>
        <v/>
      </c>
      <c r="G79" s="20"/>
      <c r="H79" s="32"/>
      <c r="I79" s="33"/>
      <c r="J79" s="43"/>
      <c r="K79" s="35" t="str">
        <f>IFERROR(INDEX('[1]予選ヒート2nd-レース結果表・グリッド用（整列）'!$A:$Z,MATCH($G78,'[1]予選ヒート2nd-レース結果表・グリッド用（整列）'!$A:$A,0),MATCH("Model/Engine",'[1]予選ヒート2nd-レース結果表・グリッド用（整列）'!$1:$1,0)),"")</f>
        <v/>
      </c>
      <c r="L79" s="47"/>
      <c r="M79" s="8"/>
    </row>
    <row r="80" spans="1:13" ht="9.9499999999999993" customHeight="1" x14ac:dyDescent="0.15">
      <c r="A80" s="8"/>
      <c r="B80" s="20"/>
      <c r="C80" s="44" t="str">
        <f>IFERROR(INDEX('[1]予選ヒート2nd-レース結果表・グリッド用（整列）'!$A:$Z,MATCH($B78,'[1]予選ヒート2nd-レース結果表・グリッド用（整列）'!$A:$A,0),MATCH("team",'[1]予選ヒート2nd-レース結果表・グリッド用（整列）'!$1:$1,0)),"")</f>
        <v/>
      </c>
      <c r="D80" s="45"/>
      <c r="E80" s="44"/>
      <c r="F80" s="39"/>
      <c r="G80" s="20"/>
      <c r="H80" s="44" t="str">
        <f>IFERROR(INDEX('[1]予選ヒート2nd-レース結果表・グリッド用（整列）'!$A:$Z,MATCH($G78,'[1]予選ヒート2nd-レース結果表・グリッド用（整列）'!$A:$A,0),MATCH("team",'[1]予選ヒート2nd-レース結果表・グリッド用（整列）'!$1:$1,0)),"")</f>
        <v/>
      </c>
      <c r="I80" s="45"/>
      <c r="J80" s="44"/>
      <c r="K80" s="39"/>
      <c r="L80" s="40"/>
      <c r="M80" s="8"/>
    </row>
    <row r="81" spans="1:13" ht="6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47"/>
      <c r="L81" s="35"/>
      <c r="M81" s="8"/>
    </row>
    <row r="82" spans="1:13" x14ac:dyDescent="0.15">
      <c r="A82" s="8"/>
      <c r="B82" s="8"/>
      <c r="C82" s="8"/>
      <c r="D82" s="8"/>
      <c r="E82" s="8"/>
      <c r="F82" s="8"/>
      <c r="L82" s="39"/>
      <c r="M82" s="8"/>
    </row>
    <row r="83" spans="1:13" x14ac:dyDescent="0.15">
      <c r="A83" s="8"/>
      <c r="B83" s="8"/>
      <c r="C83" s="8"/>
      <c r="D83" s="8"/>
      <c r="E83" s="8"/>
      <c r="F83" s="8"/>
      <c r="L83" s="47"/>
      <c r="M83" s="8"/>
    </row>
    <row r="89" spans="1:13" x14ac:dyDescent="0.15">
      <c r="B89" s="8" t="str">
        <f>"審査委員長 ："&amp;" "&amp;[1]各種設定!$D$20</f>
        <v>審査委員長 ： Hideyuki KOMIYAMA</v>
      </c>
    </row>
    <row r="95" spans="1:13" x14ac:dyDescent="0.15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H20">
    <cfRule type="expression" dxfId="58" priority="59" stopIfTrue="1">
      <formula>H18&lt;&gt;""</formula>
    </cfRule>
  </conditionalFormatting>
  <conditionalFormatting sqref="I20">
    <cfRule type="expression" dxfId="57" priority="58" stopIfTrue="1">
      <formula>H18&lt;&gt;""</formula>
    </cfRule>
  </conditionalFormatting>
  <conditionalFormatting sqref="J20">
    <cfRule type="expression" dxfId="56" priority="57" stopIfTrue="1">
      <formula>H18&lt;&gt;""</formula>
    </cfRule>
  </conditionalFormatting>
  <conditionalFormatting sqref="J19">
    <cfRule type="expression" dxfId="55" priority="56" stopIfTrue="1">
      <formula>H18&lt;&gt;""</formula>
    </cfRule>
  </conditionalFormatting>
  <conditionalFormatting sqref="I18:J18">
    <cfRule type="expression" dxfId="54" priority="55" stopIfTrue="1">
      <formula>H18&lt;&gt;""</formula>
    </cfRule>
  </conditionalFormatting>
  <conditionalFormatting sqref="C18">
    <cfRule type="expression" dxfId="53" priority="54" stopIfTrue="1">
      <formula>C18&lt;&gt;""</formula>
    </cfRule>
  </conditionalFormatting>
  <conditionalFormatting sqref="C20">
    <cfRule type="expression" dxfId="52" priority="53" stopIfTrue="1">
      <formula>C18&lt;&gt;""</formula>
    </cfRule>
  </conditionalFormatting>
  <conditionalFormatting sqref="D20">
    <cfRule type="expression" dxfId="51" priority="52" stopIfTrue="1">
      <formula>C18&lt;&gt;""</formula>
    </cfRule>
  </conditionalFormatting>
  <conditionalFormatting sqref="E20">
    <cfRule type="expression" dxfId="50" priority="51" stopIfTrue="1">
      <formula>C18&lt;&gt;""</formula>
    </cfRule>
  </conditionalFormatting>
  <conditionalFormatting sqref="E19">
    <cfRule type="expression" dxfId="49" priority="50" stopIfTrue="1">
      <formula>C18&lt;&gt;""</formula>
    </cfRule>
  </conditionalFormatting>
  <conditionalFormatting sqref="D18:E18">
    <cfRule type="expression" dxfId="48" priority="49" stopIfTrue="1">
      <formula>C18&lt;&gt;""</formula>
    </cfRule>
  </conditionalFormatting>
  <conditionalFormatting sqref="H80 H76 H72 H68 H64 H60 H56 H52 H48 H44 H40 H36 H32 H28 H24">
    <cfRule type="expression" dxfId="47" priority="48" stopIfTrue="1">
      <formula>H22&lt;&gt;""</formula>
    </cfRule>
  </conditionalFormatting>
  <conditionalFormatting sqref="I80 I76 I72 I68 I64 I60 I56 I52 I48 I44 I40 I36 I32 I28 I24">
    <cfRule type="expression" dxfId="46" priority="47" stopIfTrue="1">
      <formula>H22&lt;&gt;""</formula>
    </cfRule>
  </conditionalFormatting>
  <conditionalFormatting sqref="J80 J76 J72 J68 J64 J60 J56 J52 J48 J44 J40 J36 J32 J28 J24">
    <cfRule type="expression" dxfId="45" priority="46" stopIfTrue="1">
      <formula>H22&lt;&gt;""</formula>
    </cfRule>
  </conditionalFormatting>
  <conditionalFormatting sqref="J79 J75 J71 J67 J63 J59 J55 J51 J47 J43 J39 J35 J31 J27 J23">
    <cfRule type="expression" dxfId="44" priority="45" stopIfTrue="1">
      <formula>H22&lt;&gt;""</formula>
    </cfRule>
  </conditionalFormatting>
  <conditionalFormatting sqref="I78:J78 I74:J74 I70:J70 I66:J66 I62:J62 I58:J58 I54:J54 I50:J50 I46:J46 I42:J42 I38:J38 I34:J34 I30:J30 I26:J26 I22:J22">
    <cfRule type="expression" dxfId="43" priority="44" stopIfTrue="1">
      <formula>H22&lt;&gt;""</formula>
    </cfRule>
  </conditionalFormatting>
  <conditionalFormatting sqref="C80 C76 C72 C68 C64 C60 C56 C48 C44 C40 C36 C32 C28 C24">
    <cfRule type="expression" dxfId="42" priority="43" stopIfTrue="1">
      <formula>C22&lt;&gt;""</formula>
    </cfRule>
  </conditionalFormatting>
  <conditionalFormatting sqref="D80 D76 D72 D68 D64 D60 D56 D48 D44 D40 D36 D32 D28 D24">
    <cfRule type="expression" dxfId="41" priority="42" stopIfTrue="1">
      <formula>C22&lt;&gt;""</formula>
    </cfRule>
  </conditionalFormatting>
  <conditionalFormatting sqref="E80 E76 E72 E68 E64 E60 E56 E48 E44 E40 E36 E32 E28 E24">
    <cfRule type="expression" dxfId="40" priority="41" stopIfTrue="1">
      <formula>C22&lt;&gt;""</formula>
    </cfRule>
  </conditionalFormatting>
  <conditionalFormatting sqref="E79 E75 E71 E67 E63 E59 E55 E47 E43 E39 E35 E31 E27 E23">
    <cfRule type="expression" dxfId="39" priority="40" stopIfTrue="1">
      <formula>C22&lt;&gt;""</formula>
    </cfRule>
  </conditionalFormatting>
  <conditionalFormatting sqref="D78:E78 D74:E74 D70:E70 D66:E66 D62:E62 D58:E58 D54:E54 D46:E46 D42:E42 D38:E38 D34:E34 D30:E30 D26:E26 D22:E22">
    <cfRule type="expression" dxfId="38" priority="39" stopIfTrue="1">
      <formula>C22&lt;&gt;""</formula>
    </cfRule>
  </conditionalFormatting>
  <conditionalFormatting sqref="C66">
    <cfRule type="expression" dxfId="37" priority="38" stopIfTrue="1">
      <formula>C66&lt;&gt;""</formula>
    </cfRule>
  </conditionalFormatting>
  <conditionalFormatting sqref="C22">
    <cfRule type="expression" dxfId="36" priority="37" stopIfTrue="1">
      <formula>C22&lt;&gt;""</formula>
    </cfRule>
  </conditionalFormatting>
  <conditionalFormatting sqref="C26">
    <cfRule type="expression" dxfId="35" priority="36" stopIfTrue="1">
      <formula>C26&lt;&gt;""</formula>
    </cfRule>
  </conditionalFormatting>
  <conditionalFormatting sqref="C30">
    <cfRule type="expression" dxfId="34" priority="35" stopIfTrue="1">
      <formula>C30&lt;&gt;""</formula>
    </cfRule>
  </conditionalFormatting>
  <conditionalFormatting sqref="C34">
    <cfRule type="expression" dxfId="33" priority="34" stopIfTrue="1">
      <formula>C34&lt;&gt;""</formula>
    </cfRule>
  </conditionalFormatting>
  <conditionalFormatting sqref="C38">
    <cfRule type="expression" dxfId="32" priority="33" stopIfTrue="1">
      <formula>C38&lt;&gt;""</formula>
    </cfRule>
  </conditionalFormatting>
  <conditionalFormatting sqref="C42">
    <cfRule type="expression" dxfId="31" priority="32" stopIfTrue="1">
      <formula>C42&lt;&gt;""</formula>
    </cfRule>
  </conditionalFormatting>
  <conditionalFormatting sqref="C46">
    <cfRule type="expression" dxfId="30" priority="31" stopIfTrue="1">
      <formula>C46&lt;&gt;""</formula>
    </cfRule>
  </conditionalFormatting>
  <conditionalFormatting sqref="H62">
    <cfRule type="expression" dxfId="29" priority="13" stopIfTrue="1">
      <formula>H62&lt;&gt;""</formula>
    </cfRule>
  </conditionalFormatting>
  <conditionalFormatting sqref="C54">
    <cfRule type="expression" dxfId="28" priority="30" stopIfTrue="1">
      <formula>C54&lt;&gt;""</formula>
    </cfRule>
  </conditionalFormatting>
  <conditionalFormatting sqref="C58">
    <cfRule type="expression" dxfId="27" priority="29" stopIfTrue="1">
      <formula>C58&lt;&gt;""</formula>
    </cfRule>
  </conditionalFormatting>
  <conditionalFormatting sqref="C62">
    <cfRule type="expression" dxfId="26" priority="28" stopIfTrue="1">
      <formula>C62&lt;&gt;""</formula>
    </cfRule>
  </conditionalFormatting>
  <conditionalFormatting sqref="C70">
    <cfRule type="expression" dxfId="25" priority="27" stopIfTrue="1">
      <formula>C70&lt;&gt;""</formula>
    </cfRule>
  </conditionalFormatting>
  <conditionalFormatting sqref="C74">
    <cfRule type="expression" dxfId="24" priority="26" stopIfTrue="1">
      <formula>C74&lt;&gt;""</formula>
    </cfRule>
  </conditionalFormatting>
  <conditionalFormatting sqref="C78">
    <cfRule type="expression" dxfId="23" priority="25" stopIfTrue="1">
      <formula>C78&lt;&gt;""</formula>
    </cfRule>
  </conditionalFormatting>
  <conditionalFormatting sqref="H18">
    <cfRule type="expression" dxfId="22" priority="24" stopIfTrue="1">
      <formula>H18&lt;&gt;""</formula>
    </cfRule>
  </conditionalFormatting>
  <conditionalFormatting sqref="H22">
    <cfRule type="expression" dxfId="21" priority="23" stopIfTrue="1">
      <formula>H22&lt;&gt;""</formula>
    </cfRule>
  </conditionalFormatting>
  <conditionalFormatting sqref="H26">
    <cfRule type="expression" dxfId="20" priority="22" stopIfTrue="1">
      <formula>H26&lt;&gt;""</formula>
    </cfRule>
  </conditionalFormatting>
  <conditionalFormatting sqref="H30">
    <cfRule type="expression" dxfId="19" priority="21" stopIfTrue="1">
      <formula>H30&lt;&gt;""</formula>
    </cfRule>
  </conditionalFormatting>
  <conditionalFormatting sqref="H34">
    <cfRule type="expression" dxfId="18" priority="20" stopIfTrue="1">
      <formula>H34&lt;&gt;""</formula>
    </cfRule>
  </conditionalFormatting>
  <conditionalFormatting sqref="H38">
    <cfRule type="expression" dxfId="17" priority="19" stopIfTrue="1">
      <formula>H38&lt;&gt;""</formula>
    </cfRule>
  </conditionalFormatting>
  <conditionalFormatting sqref="H42">
    <cfRule type="expression" dxfId="16" priority="18" stopIfTrue="1">
      <formula>H42&lt;&gt;""</formula>
    </cfRule>
  </conditionalFormatting>
  <conditionalFormatting sqref="H46">
    <cfRule type="expression" dxfId="15" priority="17" stopIfTrue="1">
      <formula>H46&lt;&gt;""</formula>
    </cfRule>
  </conditionalFormatting>
  <conditionalFormatting sqref="H50">
    <cfRule type="expression" dxfId="14" priority="16" stopIfTrue="1">
      <formula>H50&lt;&gt;""</formula>
    </cfRule>
  </conditionalFormatting>
  <conditionalFormatting sqref="H54">
    <cfRule type="expression" dxfId="13" priority="15" stopIfTrue="1">
      <formula>H54&lt;&gt;""</formula>
    </cfRule>
  </conditionalFormatting>
  <conditionalFormatting sqref="H58">
    <cfRule type="expression" dxfId="12" priority="14" stopIfTrue="1">
      <formula>H58&lt;&gt;""</formula>
    </cfRule>
  </conditionalFormatting>
  <conditionalFormatting sqref="H66">
    <cfRule type="expression" dxfId="11" priority="12" stopIfTrue="1">
      <formula>H66&lt;&gt;""</formula>
    </cfRule>
  </conditionalFormatting>
  <conditionalFormatting sqref="H70">
    <cfRule type="expression" dxfId="10" priority="11" stopIfTrue="1">
      <formula>H70&lt;&gt;""</formula>
    </cfRule>
  </conditionalFormatting>
  <conditionalFormatting sqref="H74">
    <cfRule type="expression" dxfId="9" priority="10" stopIfTrue="1">
      <formula>H74&lt;&gt;""</formula>
    </cfRule>
  </conditionalFormatting>
  <conditionalFormatting sqref="H78">
    <cfRule type="expression" dxfId="8" priority="9" stopIfTrue="1">
      <formula>H78&lt;&gt;""</formula>
    </cfRule>
  </conditionalFormatting>
  <conditionalFormatting sqref="C52">
    <cfRule type="expression" dxfId="7" priority="8" stopIfTrue="1">
      <formula>C50&lt;&gt;""</formula>
    </cfRule>
  </conditionalFormatting>
  <conditionalFormatting sqref="D52">
    <cfRule type="expression" dxfId="6" priority="7" stopIfTrue="1">
      <formula>C50&lt;&gt;""</formula>
    </cfRule>
  </conditionalFormatting>
  <conditionalFormatting sqref="E52">
    <cfRule type="expression" dxfId="5" priority="6" stopIfTrue="1">
      <formula>C50&lt;&gt;""</formula>
    </cfRule>
  </conditionalFormatting>
  <conditionalFormatting sqref="E51">
    <cfRule type="expression" dxfId="4" priority="5" stopIfTrue="1">
      <formula>C50&lt;&gt;""</formula>
    </cfRule>
  </conditionalFormatting>
  <conditionalFormatting sqref="D50:E50">
    <cfRule type="expression" dxfId="3" priority="4" stopIfTrue="1">
      <formula>C50&lt;&gt;""</formula>
    </cfRule>
  </conditionalFormatting>
  <conditionalFormatting sqref="C50">
    <cfRule type="expression" dxfId="2" priority="3" stopIfTrue="1">
      <formula>C50&lt;&gt;""</formula>
    </cfRule>
  </conditionalFormatting>
  <conditionalFormatting sqref="B50">
    <cfRule type="expression" dxfId="1" priority="2">
      <formula>C50=""</formula>
    </cfRule>
  </conditionalFormatting>
  <conditionalFormatting sqref="B18 B22 B26 B30 B34 B38 B41:B42 B46 G50 G46 G42 G38 G34 G30 G26 G22 G18 G14 G54 G58 G62 G66 G70 G74 G78 B78 B74 B70 B66 B62 B58 B54">
    <cfRule type="expression" dxfId="0" priority="1">
      <formula>C14=""</formula>
    </cfRule>
  </conditionalFormatting>
  <printOptions horizontalCentered="1"/>
  <pageMargins left="0.15748031496062992" right="0.15748031496062992" top="0" bottom="0" header="0.15748031496062992" footer="0.15748031496062992"/>
  <pageSetup paperSize="9" scale="8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2ndヒート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2022-07-17T04:58:56Z</dcterms:created>
  <dcterms:modified xsi:type="dcterms:W3CDTF">2022-07-17T04:59:51Z</dcterms:modified>
</cp:coreProperties>
</file>