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s03\Documents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C21" i="1"/>
  <c r="C20" i="1"/>
  <c r="D19" i="1"/>
  <c r="B19" i="1"/>
  <c r="F20" i="1" s="1"/>
  <c r="H17" i="1"/>
  <c r="C17" i="1"/>
  <c r="K16" i="1"/>
  <c r="H16" i="1"/>
  <c r="F16" i="1"/>
  <c r="C16" i="1"/>
  <c r="I15" i="1"/>
  <c r="H15" i="1"/>
  <c r="D15" i="1"/>
  <c r="C15" i="1"/>
  <c r="A10" i="1"/>
  <c r="A8" i="1"/>
  <c r="J7" i="1"/>
  <c r="C19" i="1" l="1"/>
  <c r="G19" i="1"/>
  <c r="B23" i="1" l="1"/>
  <c r="H20" i="1"/>
  <c r="H19" i="1"/>
  <c r="H21" i="1"/>
  <c r="K20" i="1"/>
  <c r="I19" i="1"/>
  <c r="F24" i="1" l="1"/>
  <c r="G23" i="1"/>
  <c r="D23" i="1"/>
  <c r="C23" i="1"/>
  <c r="C25" i="1"/>
  <c r="C24" i="1"/>
  <c r="B27" i="1" l="1"/>
  <c r="H24" i="1"/>
  <c r="H23" i="1"/>
  <c r="H25" i="1"/>
  <c r="K24" i="1"/>
  <c r="I23" i="1"/>
  <c r="F28" i="1" l="1"/>
  <c r="G27" i="1"/>
  <c r="C28" i="1"/>
  <c r="D27" i="1"/>
  <c r="C27" i="1"/>
  <c r="C29" i="1"/>
  <c r="B31" i="1" l="1"/>
  <c r="H28" i="1"/>
  <c r="H27" i="1"/>
  <c r="H29" i="1"/>
  <c r="K28" i="1"/>
  <c r="I27" i="1"/>
  <c r="F32" i="1" l="1"/>
  <c r="G31" i="1"/>
  <c r="C32" i="1"/>
  <c r="C31" i="1"/>
  <c r="C33" i="1"/>
  <c r="D31" i="1"/>
  <c r="B35" i="1" l="1"/>
  <c r="H32" i="1"/>
  <c r="H31" i="1"/>
  <c r="H33" i="1"/>
  <c r="K32" i="1"/>
  <c r="I31" i="1"/>
  <c r="F36" i="1" l="1"/>
  <c r="G35" i="1"/>
  <c r="C37" i="1"/>
  <c r="D35" i="1"/>
  <c r="C35" i="1"/>
  <c r="C36" i="1"/>
  <c r="B39" i="1" l="1"/>
  <c r="H36" i="1"/>
  <c r="H35" i="1"/>
  <c r="H37" i="1"/>
  <c r="K36" i="1"/>
  <c r="I35" i="1"/>
  <c r="F40" i="1" l="1"/>
  <c r="G39" i="1"/>
  <c r="C40" i="1"/>
  <c r="C39" i="1"/>
  <c r="C41" i="1"/>
  <c r="D39" i="1"/>
  <c r="B43" i="1" l="1"/>
  <c r="H40" i="1"/>
  <c r="H39" i="1"/>
  <c r="H41" i="1"/>
  <c r="K40" i="1"/>
  <c r="I39" i="1"/>
  <c r="F44" i="1" l="1"/>
  <c r="G43" i="1"/>
  <c r="C45" i="1"/>
  <c r="D43" i="1"/>
  <c r="C43" i="1"/>
  <c r="C44" i="1"/>
  <c r="B47" i="1" l="1"/>
  <c r="H44" i="1"/>
  <c r="H43" i="1"/>
  <c r="H45" i="1"/>
  <c r="K44" i="1"/>
  <c r="I43" i="1"/>
  <c r="F48" i="1" l="1"/>
  <c r="G47" i="1"/>
  <c r="C49" i="1"/>
  <c r="C47" i="1"/>
  <c r="C48" i="1"/>
  <c r="D47" i="1"/>
  <c r="B51" i="1" l="1"/>
  <c r="H48" i="1"/>
  <c r="H47" i="1"/>
  <c r="H49" i="1"/>
  <c r="K48" i="1"/>
  <c r="I47" i="1"/>
  <c r="F52" i="1" l="1"/>
  <c r="G51" i="1"/>
  <c r="C52" i="1"/>
  <c r="C51" i="1"/>
  <c r="C53" i="1"/>
  <c r="D51" i="1"/>
  <c r="B55" i="1" l="1"/>
  <c r="H52" i="1"/>
  <c r="H51" i="1"/>
  <c r="H53" i="1"/>
  <c r="K52" i="1"/>
  <c r="I51" i="1"/>
  <c r="F56" i="1" l="1"/>
  <c r="G55" i="1"/>
  <c r="C55" i="1"/>
  <c r="C57" i="1"/>
  <c r="C56" i="1"/>
  <c r="D55" i="1"/>
  <c r="B59" i="1" l="1"/>
  <c r="H56" i="1"/>
  <c r="H55" i="1"/>
  <c r="H57" i="1"/>
  <c r="K56" i="1"/>
  <c r="I55" i="1"/>
  <c r="F60" i="1" l="1"/>
  <c r="G59" i="1"/>
  <c r="C60" i="1"/>
  <c r="C59" i="1"/>
  <c r="C61" i="1"/>
  <c r="D59" i="1"/>
  <c r="B63" i="1" l="1"/>
  <c r="H60" i="1"/>
  <c r="H59" i="1"/>
  <c r="H61" i="1"/>
  <c r="K60" i="1"/>
  <c r="I59" i="1"/>
  <c r="F64" i="1" l="1"/>
  <c r="G63" i="1"/>
  <c r="C63" i="1"/>
  <c r="C65" i="1"/>
  <c r="C64" i="1"/>
  <c r="D63" i="1"/>
  <c r="B67" i="1" l="1"/>
  <c r="H64" i="1"/>
  <c r="H63" i="1"/>
  <c r="H65" i="1"/>
  <c r="K64" i="1"/>
  <c r="I63" i="1"/>
  <c r="F68" i="1" l="1"/>
  <c r="G67" i="1"/>
  <c r="C67" i="1"/>
  <c r="C69" i="1"/>
  <c r="C68" i="1"/>
  <c r="D67" i="1"/>
  <c r="B71" i="1" l="1"/>
  <c r="H68" i="1"/>
  <c r="H67" i="1"/>
  <c r="H69" i="1"/>
  <c r="K68" i="1"/>
  <c r="I67" i="1"/>
  <c r="F72" i="1" l="1"/>
  <c r="G71" i="1"/>
  <c r="C71" i="1"/>
  <c r="C73" i="1"/>
  <c r="C72" i="1"/>
  <c r="D71" i="1"/>
  <c r="B75" i="1" l="1"/>
  <c r="H72" i="1"/>
  <c r="H71" i="1"/>
  <c r="H73" i="1"/>
  <c r="K72" i="1"/>
  <c r="I71" i="1"/>
  <c r="F76" i="1" l="1"/>
  <c r="G75" i="1"/>
  <c r="C75" i="1"/>
  <c r="C77" i="1"/>
  <c r="C76" i="1"/>
  <c r="D75" i="1"/>
  <c r="B79" i="1" l="1"/>
  <c r="H76" i="1"/>
  <c r="H75" i="1"/>
  <c r="H77" i="1"/>
  <c r="K76" i="1"/>
  <c r="I75" i="1"/>
  <c r="F80" i="1" l="1"/>
  <c r="G79" i="1"/>
  <c r="C81" i="1"/>
  <c r="C79" i="1"/>
  <c r="C80" i="1"/>
  <c r="D79" i="1"/>
  <c r="H80" i="1" l="1"/>
  <c r="H79" i="1"/>
  <c r="H81" i="1"/>
  <c r="K80" i="1"/>
  <c r="I79" i="1"/>
</calcChain>
</file>

<file path=xl/sharedStrings.xml><?xml version="1.0" encoding="utf-8"?>
<sst xmlns="http://schemas.openxmlformats.org/spreadsheetml/2006/main" count="5" uniqueCount="5">
  <si>
    <t>:</t>
    <phoneticPr fontId="1"/>
  </si>
  <si>
    <t>国際南コース 1.264Km</t>
  </si>
  <si>
    <t>決勝ヒート グリッド表（No.39の改訂）</t>
    <rPh sb="10" eb="11">
      <t>ヒョウ</t>
    </rPh>
    <rPh sb="18" eb="20">
      <t>カイテイ</t>
    </rPh>
    <phoneticPr fontId="1"/>
  </si>
  <si>
    <t>PP</t>
    <phoneticPr fontId="1"/>
  </si>
  <si>
    <t>※　改訂理由：　クラス誤表記</t>
    <rPh sb="2" eb="4">
      <t>カイテイ</t>
    </rPh>
    <rPh sb="4" eb="6">
      <t>リユウ</t>
    </rPh>
    <rPh sb="11" eb="12">
      <t>ゴ</t>
    </rPh>
    <rPh sb="12" eb="14">
      <t>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</si>
</sst>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51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717_&#12459;&#12540;&#12488;Rd4\Obits&#29992;&#32080;&#26524;&#34920;\KART_Result&#65288;ROK-SHIFTER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136033/Nakamura/02_Suzuka_Official/Obits_&#32080;&#26524;&#34920;/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 t="str">
            <v>ROK-SHIFTER</v>
          </cell>
          <cell r="E2">
            <v>10</v>
          </cell>
          <cell r="F2">
            <v>5.7334837962962964E-3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M2">
            <v>1</v>
          </cell>
          <cell r="N2">
            <v>49.146999999999998</v>
          </cell>
          <cell r="O2">
            <v>92.587999999999994</v>
          </cell>
          <cell r="P2">
            <v>8</v>
          </cell>
          <cell r="Q2">
            <v>49.177999999999997</v>
          </cell>
          <cell r="R2">
            <v>25.358000000000001</v>
          </cell>
          <cell r="S2">
            <v>24.609000000000002</v>
          </cell>
          <cell r="T2">
            <v>813094220340</v>
          </cell>
        </row>
        <row r="3">
          <cell r="A3">
            <v>2</v>
          </cell>
          <cell r="B3">
            <v>26</v>
          </cell>
          <cell r="C3" t="str">
            <v>丸山 陽平</v>
          </cell>
          <cell r="D3" t="str">
            <v>ROK-SHIFTER</v>
          </cell>
          <cell r="E3">
            <v>10</v>
          </cell>
          <cell r="F3">
            <v>5.7349537037037039E-3</v>
          </cell>
          <cell r="G3">
            <v>0.127</v>
          </cell>
          <cell r="H3">
            <v>0.127</v>
          </cell>
          <cell r="I3">
            <v>0</v>
          </cell>
          <cell r="J3" t="str">
            <v>HRT</v>
          </cell>
          <cell r="K3" t="str">
            <v>KOSMIC/VORTEX</v>
          </cell>
          <cell r="L3" t="str">
            <v>BS</v>
          </cell>
          <cell r="M3">
            <v>11</v>
          </cell>
          <cell r="N3">
            <v>49.002000000000002</v>
          </cell>
          <cell r="O3">
            <v>92.861999999999995</v>
          </cell>
          <cell r="P3">
            <v>4</v>
          </cell>
          <cell r="Q3">
            <v>49.006</v>
          </cell>
          <cell r="R3">
            <v>25.434000000000001</v>
          </cell>
          <cell r="S3">
            <v>24.596</v>
          </cell>
          <cell r="T3">
            <v>784168150450</v>
          </cell>
        </row>
        <row r="4">
          <cell r="A4">
            <v>3</v>
          </cell>
          <cell r="B4">
            <v>88</v>
          </cell>
          <cell r="C4" t="str">
            <v>小林 弘直</v>
          </cell>
          <cell r="D4" t="str">
            <v>ROK-SHIFTER</v>
          </cell>
          <cell r="E4">
            <v>10</v>
          </cell>
          <cell r="F4">
            <v>5.7398032407407415E-3</v>
          </cell>
          <cell r="G4">
            <v>0.54600000000000004</v>
          </cell>
          <cell r="H4">
            <v>0.41899999999999998</v>
          </cell>
          <cell r="I4">
            <v>0</v>
          </cell>
          <cell r="J4" t="str">
            <v>HRT</v>
          </cell>
          <cell r="K4" t="str">
            <v>KOSMIC/VORTEX</v>
          </cell>
          <cell r="L4" t="str">
            <v>BS</v>
          </cell>
          <cell r="M4">
            <v>16</v>
          </cell>
          <cell r="N4">
            <v>49.048999999999999</v>
          </cell>
          <cell r="O4">
            <v>92.772999999999996</v>
          </cell>
          <cell r="P4">
            <v>5</v>
          </cell>
          <cell r="Q4">
            <v>49.093000000000004</v>
          </cell>
          <cell r="R4">
            <v>24.959</v>
          </cell>
          <cell r="S4">
            <v>24.867000000000001</v>
          </cell>
          <cell r="T4">
            <v>2049350610</v>
          </cell>
          <cell r="V4" t="str">
            <v>Master</v>
          </cell>
        </row>
        <row r="5">
          <cell r="A5">
            <v>4</v>
          </cell>
          <cell r="B5">
            <v>10</v>
          </cell>
          <cell r="C5" t="str">
            <v>水越 健太</v>
          </cell>
          <cell r="D5" t="str">
            <v>ROK-SHIFTER</v>
          </cell>
          <cell r="E5">
            <v>10</v>
          </cell>
          <cell r="F5">
            <v>5.743773148148148E-3</v>
          </cell>
          <cell r="G5">
            <v>0.88900000000000001</v>
          </cell>
          <cell r="H5">
            <v>0.34300000000000003</v>
          </cell>
          <cell r="I5">
            <v>0</v>
          </cell>
          <cell r="J5" t="str">
            <v>MOMOX KART RACING</v>
          </cell>
          <cell r="K5" t="str">
            <v>KR/VORTEX</v>
          </cell>
          <cell r="L5" t="str">
            <v>BS</v>
          </cell>
          <cell r="M5">
            <v>5</v>
          </cell>
          <cell r="N5">
            <v>48.997999999999998</v>
          </cell>
          <cell r="O5">
            <v>92.869</v>
          </cell>
          <cell r="P5">
            <v>8</v>
          </cell>
          <cell r="Q5">
            <v>49.005000000000003</v>
          </cell>
          <cell r="R5">
            <v>25.533999999999999</v>
          </cell>
          <cell r="S5">
            <v>24.876000000000001</v>
          </cell>
          <cell r="T5">
            <v>739632140490</v>
          </cell>
        </row>
        <row r="6">
          <cell r="A6">
            <v>5</v>
          </cell>
          <cell r="B6">
            <v>35</v>
          </cell>
          <cell r="C6" t="str">
            <v>井出 七星翔</v>
          </cell>
          <cell r="D6" t="str">
            <v>ROK-SHIFTER</v>
          </cell>
          <cell r="E6">
            <v>10</v>
          </cell>
          <cell r="F6">
            <v>5.7455208333333334E-3</v>
          </cell>
          <cell r="G6">
            <v>1.04</v>
          </cell>
          <cell r="H6">
            <v>0.151</v>
          </cell>
          <cell r="I6">
            <v>0</v>
          </cell>
          <cell r="J6" t="str">
            <v>RSｲﾃﾞｨｱぴぃたぁぱん</v>
          </cell>
          <cell r="K6" t="str">
            <v>ｸﾛｯｸﾞ/VORTEX</v>
          </cell>
          <cell r="L6" t="str">
            <v>BS</v>
          </cell>
          <cell r="M6">
            <v>13388509</v>
          </cell>
          <cell r="N6">
            <v>49.119</v>
          </cell>
          <cell r="O6">
            <v>92.64</v>
          </cell>
          <cell r="P6">
            <v>8</v>
          </cell>
          <cell r="Q6">
            <v>49.143000000000001</v>
          </cell>
          <cell r="T6">
            <v>812153910140</v>
          </cell>
        </row>
        <row r="7">
          <cell r="A7">
            <v>6</v>
          </cell>
          <cell r="B7">
            <v>73</v>
          </cell>
          <cell r="C7" t="str">
            <v>豊島 里空斗</v>
          </cell>
          <cell r="D7" t="str">
            <v>ROK-SHIFTER</v>
          </cell>
          <cell r="E7">
            <v>10</v>
          </cell>
          <cell r="F7">
            <v>5.7578240740740741E-3</v>
          </cell>
          <cell r="G7">
            <v>2.1030000000000002</v>
          </cell>
          <cell r="H7">
            <v>1.0629999999999999</v>
          </cell>
          <cell r="I7">
            <v>0</v>
          </cell>
          <cell r="J7" t="str">
            <v>HRTwithｶﾛｰﾗ新茨城CSI Racing</v>
          </cell>
          <cell r="K7" t="str">
            <v>TONYKART/VORTEX</v>
          </cell>
          <cell r="L7" t="str">
            <v>BS</v>
          </cell>
          <cell r="M7">
            <v>15</v>
          </cell>
          <cell r="N7">
            <v>48.98</v>
          </cell>
          <cell r="O7">
            <v>92.903000000000006</v>
          </cell>
          <cell r="P7">
            <v>5</v>
          </cell>
          <cell r="Q7">
            <v>49.031999999999996</v>
          </cell>
          <cell r="R7">
            <v>24.609000000000002</v>
          </cell>
          <cell r="S7">
            <v>24.689</v>
          </cell>
          <cell r="T7">
            <v>808572340910</v>
          </cell>
        </row>
        <row r="8">
          <cell r="A8">
            <v>7</v>
          </cell>
          <cell r="B8">
            <v>3</v>
          </cell>
          <cell r="C8" t="str">
            <v>岡本 孝之</v>
          </cell>
          <cell r="D8" t="str">
            <v>ROK-SHIFTER</v>
          </cell>
          <cell r="E8">
            <v>10</v>
          </cell>
          <cell r="F8">
            <v>5.777094907407407E-3</v>
          </cell>
          <cell r="G8">
            <v>3.7679999999999998</v>
          </cell>
          <cell r="H8">
            <v>1.665</v>
          </cell>
          <cell r="I8">
            <v>0</v>
          </cell>
          <cell r="J8" t="str">
            <v>ﾊﾗﾀﾞｶｰﾄｸﾗﾌﾞ</v>
          </cell>
          <cell r="K8" t="str">
            <v>TONY KART/VORTEX</v>
          </cell>
          <cell r="L8" t="str">
            <v>BS</v>
          </cell>
          <cell r="M8">
            <v>3</v>
          </cell>
          <cell r="N8">
            <v>49.295999999999999</v>
          </cell>
          <cell r="O8">
            <v>92.308000000000007</v>
          </cell>
          <cell r="P8">
            <v>6</v>
          </cell>
          <cell r="Q8">
            <v>49.338000000000001</v>
          </cell>
          <cell r="R8">
            <v>24.794</v>
          </cell>
          <cell r="S8">
            <v>24.689</v>
          </cell>
          <cell r="T8">
            <v>261670730510</v>
          </cell>
          <cell r="V8" t="str">
            <v>Master</v>
          </cell>
        </row>
        <row r="9">
          <cell r="A9">
            <v>8</v>
          </cell>
          <cell r="B9">
            <v>15</v>
          </cell>
          <cell r="C9" t="str">
            <v>酒井 畝那</v>
          </cell>
          <cell r="D9" t="str">
            <v>ROK-SHIFTER</v>
          </cell>
          <cell r="E9">
            <v>10</v>
          </cell>
          <cell r="F9">
            <v>5.787847222222222E-3</v>
          </cell>
          <cell r="G9">
            <v>4.6970000000000001</v>
          </cell>
          <cell r="H9">
            <v>0.92900000000000005</v>
          </cell>
          <cell r="I9">
            <v>0</v>
          </cell>
          <cell r="J9" t="str">
            <v>ABout Factory</v>
          </cell>
          <cell r="K9" t="str">
            <v>TONY KART/VORTEX</v>
          </cell>
          <cell r="L9" t="str">
            <v>BS</v>
          </cell>
          <cell r="M9">
            <v>10</v>
          </cell>
          <cell r="N9">
            <v>49.517000000000003</v>
          </cell>
          <cell r="O9">
            <v>91.896000000000001</v>
          </cell>
          <cell r="P9">
            <v>2</v>
          </cell>
          <cell r="Q9">
            <v>49.536000000000001</v>
          </cell>
          <cell r="R9">
            <v>24.914000000000001</v>
          </cell>
          <cell r="S9">
            <v>24.702999999999999</v>
          </cell>
          <cell r="T9">
            <v>796377470810</v>
          </cell>
        </row>
        <row r="10">
          <cell r="A10">
            <v>9</v>
          </cell>
          <cell r="B10">
            <v>13</v>
          </cell>
          <cell r="C10" t="str">
            <v>中土 和徳</v>
          </cell>
          <cell r="D10" t="str">
            <v>ROK-SHIFTER</v>
          </cell>
          <cell r="E10">
            <v>10</v>
          </cell>
          <cell r="F10">
            <v>5.8035763888888902E-3</v>
          </cell>
          <cell r="G10">
            <v>6.056</v>
          </cell>
          <cell r="H10">
            <v>1.359</v>
          </cell>
          <cell r="I10">
            <v>0</v>
          </cell>
          <cell r="J10" t="str">
            <v>RS nakatsuchi</v>
          </cell>
          <cell r="K10" t="str">
            <v>ｺｽﾐｯｸ/VORTEX</v>
          </cell>
          <cell r="L10" t="str">
            <v>BS</v>
          </cell>
          <cell r="M10">
            <v>8</v>
          </cell>
          <cell r="N10">
            <v>49.482999999999997</v>
          </cell>
          <cell r="O10">
            <v>91.959000000000003</v>
          </cell>
          <cell r="P10">
            <v>8</v>
          </cell>
          <cell r="Q10">
            <v>49.517000000000003</v>
          </cell>
          <cell r="R10">
            <v>24.984999999999999</v>
          </cell>
          <cell r="S10">
            <v>24.745999999999999</v>
          </cell>
          <cell r="T10">
            <v>266355880720</v>
          </cell>
          <cell r="V10" t="str">
            <v>Master</v>
          </cell>
        </row>
        <row r="11">
          <cell r="A11">
            <v>10</v>
          </cell>
          <cell r="B11">
            <v>54</v>
          </cell>
          <cell r="C11" t="str">
            <v>小川 涼介</v>
          </cell>
          <cell r="D11" t="str">
            <v>ROK-SHIFTER</v>
          </cell>
          <cell r="E11">
            <v>10</v>
          </cell>
          <cell r="F11">
            <v>5.8090393518518526E-3</v>
          </cell>
          <cell r="G11">
            <v>6.5279999999999996</v>
          </cell>
          <cell r="H11">
            <v>0.47199999999999998</v>
          </cell>
          <cell r="I11">
            <v>0</v>
          </cell>
          <cell r="J11" t="str">
            <v>MOMOX KART RACING</v>
          </cell>
          <cell r="K11" t="str">
            <v>KR/VORTEX</v>
          </cell>
          <cell r="L11" t="str">
            <v>BS</v>
          </cell>
          <cell r="M11">
            <v>14</v>
          </cell>
          <cell r="N11">
            <v>49.191000000000003</v>
          </cell>
          <cell r="O11">
            <v>92.504999999999995</v>
          </cell>
          <cell r="P11">
            <v>4</v>
          </cell>
          <cell r="Q11">
            <v>49.216000000000001</v>
          </cell>
          <cell r="R11">
            <v>24.798999999999999</v>
          </cell>
          <cell r="S11">
            <v>24.513999999999999</v>
          </cell>
          <cell r="T11">
            <v>826013110220</v>
          </cell>
        </row>
        <row r="12">
          <cell r="A12">
            <v>11</v>
          </cell>
          <cell r="B12">
            <v>2</v>
          </cell>
          <cell r="C12" t="str">
            <v>東 拓志</v>
          </cell>
          <cell r="D12" t="str">
            <v>ROK-SHIFTER</v>
          </cell>
          <cell r="E12">
            <v>10</v>
          </cell>
          <cell r="F12">
            <v>5.8240740740740744E-3</v>
          </cell>
          <cell r="G12">
            <v>7.827</v>
          </cell>
          <cell r="H12">
            <v>1.2989999999999999</v>
          </cell>
          <cell r="I12">
            <v>0</v>
          </cell>
          <cell r="J12" t="str">
            <v>NEXT-ONE Racing</v>
          </cell>
          <cell r="K12" t="str">
            <v>KOSMIC/VORTEX</v>
          </cell>
          <cell r="L12" t="str">
            <v>BS</v>
          </cell>
          <cell r="M12">
            <v>2</v>
          </cell>
          <cell r="N12">
            <v>49.195999999999998</v>
          </cell>
          <cell r="O12">
            <v>92.495000000000005</v>
          </cell>
          <cell r="P12">
            <v>6</v>
          </cell>
          <cell r="Q12">
            <v>49.213000000000001</v>
          </cell>
          <cell r="R12">
            <v>24.837</v>
          </cell>
          <cell r="S12">
            <v>24.747</v>
          </cell>
          <cell r="T12">
            <v>737345420110</v>
          </cell>
          <cell r="U12" t="str">
            <v>鈴鹿選手権ｼﾘｰｽﾞ特別規則 競技車両規則第60条～2)(ﾌﾛﾝﾄﾌｪｱﾘﾝｸﾞ)違反により、5秒加算とした。</v>
          </cell>
        </row>
        <row r="13">
          <cell r="A13">
            <v>12</v>
          </cell>
          <cell r="B13">
            <v>33</v>
          </cell>
          <cell r="C13" t="str">
            <v>保下 聡一朗</v>
          </cell>
          <cell r="D13" t="str">
            <v>ROK-SHIFTER</v>
          </cell>
          <cell r="E13">
            <v>10</v>
          </cell>
          <cell r="F13">
            <v>5.8309722222222226E-3</v>
          </cell>
          <cell r="G13">
            <v>8.423</v>
          </cell>
          <cell r="H13">
            <v>0.59599999999999997</v>
          </cell>
          <cell r="I13">
            <v>0</v>
          </cell>
          <cell r="J13" t="str">
            <v>FLAX MOTOR SPORT</v>
          </cell>
          <cell r="K13" t="str">
            <v>KOSMIC/VORTEX</v>
          </cell>
          <cell r="L13" t="str">
            <v>BS</v>
          </cell>
          <cell r="M13">
            <v>12213301</v>
          </cell>
          <cell r="N13">
            <v>49.298999999999999</v>
          </cell>
          <cell r="O13">
            <v>92.302000000000007</v>
          </cell>
          <cell r="P13">
            <v>5</v>
          </cell>
          <cell r="Q13">
            <v>49.363999999999997</v>
          </cell>
          <cell r="R13">
            <v>24.829000000000001</v>
          </cell>
          <cell r="S13">
            <v>24.637</v>
          </cell>
          <cell r="T13">
            <v>768187690220</v>
          </cell>
          <cell r="U13" t="str">
            <v>鈴鹿選手権ｼﾘｰｽﾞ特別規則 競技車両規則第60条～2)(ﾌﾛﾝﾄﾌｪｱﾘﾝｸﾞ)違反により、5秒加算とした。</v>
          </cell>
        </row>
        <row r="14">
          <cell r="A14">
            <v>13</v>
          </cell>
          <cell r="B14">
            <v>8</v>
          </cell>
          <cell r="C14" t="str">
            <v>加藤 丈宜</v>
          </cell>
          <cell r="D14" t="str">
            <v>ROK-SHIFTER</v>
          </cell>
          <cell r="E14">
            <v>10</v>
          </cell>
          <cell r="F14">
            <v>5.8315740740740732E-3</v>
          </cell>
          <cell r="G14">
            <v>8.4749999999999996</v>
          </cell>
          <cell r="H14">
            <v>5.1999999999999998E-2</v>
          </cell>
          <cell r="I14">
            <v>0</v>
          </cell>
          <cell r="J14" t="str">
            <v>MOMOX KART RACING</v>
          </cell>
          <cell r="K14" t="str">
            <v>TONY KART/VORTEX</v>
          </cell>
          <cell r="L14" t="str">
            <v>BS</v>
          </cell>
          <cell r="M14">
            <v>4</v>
          </cell>
          <cell r="N14">
            <v>49.674999999999997</v>
          </cell>
          <cell r="O14">
            <v>91.602999999999994</v>
          </cell>
          <cell r="P14">
            <v>7</v>
          </cell>
          <cell r="Q14">
            <v>49.722000000000001</v>
          </cell>
          <cell r="R14">
            <v>25.378</v>
          </cell>
          <cell r="S14">
            <v>24.774000000000001</v>
          </cell>
          <cell r="T14">
            <v>236699950250</v>
          </cell>
          <cell r="V14" t="str">
            <v>Master</v>
          </cell>
        </row>
        <row r="15">
          <cell r="A15">
            <v>14</v>
          </cell>
          <cell r="B15">
            <v>11</v>
          </cell>
          <cell r="C15" t="str">
            <v>LIN CARTER</v>
          </cell>
          <cell r="D15" t="str">
            <v>ROK-SHIFTER</v>
          </cell>
          <cell r="E15">
            <v>10</v>
          </cell>
          <cell r="F15">
            <v>5.8367129629629637E-3</v>
          </cell>
          <cell r="G15">
            <v>8.9190000000000005</v>
          </cell>
          <cell r="H15">
            <v>0.44400000000000001</v>
          </cell>
          <cell r="I15">
            <v>0</v>
          </cell>
          <cell r="J15" t="str">
            <v>FIORE Motor Sports</v>
          </cell>
          <cell r="K15" t="str">
            <v>Drago/VORTEX</v>
          </cell>
          <cell r="L15" t="str">
            <v>BS</v>
          </cell>
          <cell r="M15">
            <v>6</v>
          </cell>
          <cell r="N15">
            <v>49.424999999999997</v>
          </cell>
          <cell r="O15">
            <v>92.066999999999993</v>
          </cell>
          <cell r="P15">
            <v>6</v>
          </cell>
          <cell r="Q15">
            <v>49.661000000000001</v>
          </cell>
          <cell r="R15">
            <v>25.224</v>
          </cell>
          <cell r="S15">
            <v>24.934999999999999</v>
          </cell>
          <cell r="T15" t="str">
            <v>ITE-22028</v>
          </cell>
          <cell r="V15" t="str">
            <v>Master</v>
          </cell>
        </row>
        <row r="16">
          <cell r="A16">
            <v>15</v>
          </cell>
          <cell r="B16">
            <v>12</v>
          </cell>
          <cell r="C16" t="str">
            <v>西野 武志</v>
          </cell>
          <cell r="D16" t="str">
            <v>ROK-SHIFTER</v>
          </cell>
          <cell r="E16">
            <v>10</v>
          </cell>
          <cell r="F16">
            <v>5.8404282407407406E-3</v>
          </cell>
          <cell r="G16">
            <v>9.24</v>
          </cell>
          <cell r="H16">
            <v>0.32100000000000001</v>
          </cell>
          <cell r="I16">
            <v>0</v>
          </cell>
          <cell r="J16" t="str">
            <v>TAKETTI motorsport</v>
          </cell>
          <cell r="K16" t="str">
            <v>birelART/VORTEX</v>
          </cell>
          <cell r="L16" t="str">
            <v>BS</v>
          </cell>
          <cell r="M16">
            <v>7</v>
          </cell>
          <cell r="N16">
            <v>49.28</v>
          </cell>
          <cell r="O16">
            <v>92.337999999999994</v>
          </cell>
          <cell r="P16">
            <v>7</v>
          </cell>
          <cell r="Q16">
            <v>49.33</v>
          </cell>
          <cell r="R16">
            <v>25.123999999999999</v>
          </cell>
          <cell r="S16">
            <v>25.109000000000002</v>
          </cell>
          <cell r="T16">
            <v>800875450220</v>
          </cell>
          <cell r="V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 t="str">
            <v>ROK-SHIFTER</v>
          </cell>
          <cell r="E17">
            <v>10</v>
          </cell>
          <cell r="F17">
            <v>5.8813194444444434E-3</v>
          </cell>
          <cell r="G17">
            <v>12.773</v>
          </cell>
          <cell r="H17">
            <v>3.5329999999999999</v>
          </cell>
          <cell r="I17">
            <v>0</v>
          </cell>
          <cell r="J17" t="str">
            <v>ぴぃたぁぱん</v>
          </cell>
          <cell r="K17" t="str">
            <v>dragocorse/VORTEX</v>
          </cell>
          <cell r="L17" t="str">
            <v>BS</v>
          </cell>
          <cell r="M17">
            <v>13</v>
          </cell>
          <cell r="N17">
            <v>49.93</v>
          </cell>
          <cell r="O17">
            <v>91.135999999999996</v>
          </cell>
          <cell r="P17">
            <v>9</v>
          </cell>
          <cell r="Q17">
            <v>49.973999999999997</v>
          </cell>
          <cell r="R17">
            <v>25.225999999999999</v>
          </cell>
          <cell r="S17">
            <v>24.965</v>
          </cell>
          <cell r="T17">
            <v>794518850620</v>
          </cell>
          <cell r="V17" t="str">
            <v>Master</v>
          </cell>
        </row>
        <row r="18">
          <cell r="A18">
            <v>17</v>
          </cell>
          <cell r="B18">
            <v>14</v>
          </cell>
          <cell r="C18" t="str">
            <v>川口 共水</v>
          </cell>
          <cell r="D18" t="str">
            <v>ROK-SHIFTER</v>
          </cell>
          <cell r="E18">
            <v>10</v>
          </cell>
          <cell r="F18">
            <v>5.9720138888888887E-3</v>
          </cell>
          <cell r="G18">
            <v>20.609000000000002</v>
          </cell>
          <cell r="H18">
            <v>7.8360000000000003</v>
          </cell>
          <cell r="I18">
            <v>0</v>
          </cell>
          <cell r="J18" t="str">
            <v>RS nakatsuchi</v>
          </cell>
          <cell r="K18" t="str">
            <v>TONYKART/VORTEX</v>
          </cell>
          <cell r="L18" t="str">
            <v>BS</v>
          </cell>
          <cell r="M18">
            <v>9</v>
          </cell>
          <cell r="N18">
            <v>50.722000000000001</v>
          </cell>
          <cell r="O18">
            <v>89.712999999999994</v>
          </cell>
          <cell r="P18">
            <v>3</v>
          </cell>
          <cell r="Q18">
            <v>50.936999999999998</v>
          </cell>
          <cell r="R18">
            <v>25.727</v>
          </cell>
          <cell r="S18">
            <v>25.687999999999999</v>
          </cell>
          <cell r="T18">
            <v>809487691070</v>
          </cell>
          <cell r="V18" t="str">
            <v>Master</v>
          </cell>
        </row>
        <row r="19">
          <cell r="A19">
            <v>18</v>
          </cell>
          <cell r="B19">
            <v>99</v>
          </cell>
          <cell r="C19" t="str">
            <v>加藤 良正</v>
          </cell>
          <cell r="D19" t="str">
            <v>ROK-SHIFTER</v>
          </cell>
          <cell r="E19">
            <v>10</v>
          </cell>
          <cell r="F19">
            <v>6.0467361111111112E-3</v>
          </cell>
          <cell r="G19">
            <v>27.065000000000001</v>
          </cell>
          <cell r="H19">
            <v>6.4560000000000004</v>
          </cell>
          <cell r="I19">
            <v>0</v>
          </cell>
          <cell r="J19" t="str">
            <v>ぴぃたぁぱん</v>
          </cell>
          <cell r="K19" t="str">
            <v>CRG/VORTEX</v>
          </cell>
          <cell r="L19" t="str">
            <v>BS</v>
          </cell>
          <cell r="M19">
            <v>18</v>
          </cell>
          <cell r="N19">
            <v>50.798999999999999</v>
          </cell>
          <cell r="O19">
            <v>89.576999999999998</v>
          </cell>
          <cell r="P19">
            <v>8</v>
          </cell>
          <cell r="Q19">
            <v>50.860999999999997</v>
          </cell>
          <cell r="R19">
            <v>29.045000000000002</v>
          </cell>
          <cell r="S19">
            <v>25.306000000000001</v>
          </cell>
          <cell r="T19">
            <v>752189751030</v>
          </cell>
          <cell r="V19" t="str">
            <v>Master</v>
          </cell>
        </row>
        <row r="20">
          <cell r="A20">
            <v>19</v>
          </cell>
          <cell r="B20">
            <v>92</v>
          </cell>
          <cell r="C20" t="str">
            <v>國友 拓哉</v>
          </cell>
          <cell r="D20" t="str">
            <v>ROK-SHIFTER</v>
          </cell>
          <cell r="I20">
            <v>0</v>
          </cell>
          <cell r="J20" t="str">
            <v>ぴぃたぁぱん</v>
          </cell>
          <cell r="K20" t="str">
            <v>CRG/VORTEX</v>
          </cell>
          <cell r="L20" t="str">
            <v>BS</v>
          </cell>
          <cell r="M20">
            <v>17</v>
          </cell>
          <cell r="O20" t="str">
            <v>-</v>
          </cell>
          <cell r="P20">
            <v>0</v>
          </cell>
          <cell r="T20">
            <v>829556690250</v>
          </cell>
          <cell r="V20" t="str">
            <v>Master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topLeftCell="A4" workbookViewId="0">
      <selection activeCell="Q10" sqref="Q10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ROK-SHIFTER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IFERROR(INDEX('[1]予選ヒート-レース結果表・グリッド用（貼付）'!$A:$Z,MATCH(1,'[1]予選ヒート-レース結果表・グリッド用（貼付）'!$A:$A,0),MATCH("No.",'[1]予選ヒート-レース結果表・グリッド用（貼付）'!$1:$1,0)),"")</f>
        <v>1</v>
      </c>
      <c r="D15" s="28" t="str">
        <f>INDEX('[1]予選ヒート-レース結果表・グリッド用（貼付）'!$A:$Z,MATCH(1,'[1]予選ヒート-レース結果表・グリッド用（貼付）'!$A:$A,0),MATCH("名前",'[1]予選ヒート-レース結果表・グリッド用（貼付）'!$1:$1,0))</f>
        <v>岩﨑 有矢斗</v>
      </c>
      <c r="E15" s="29"/>
      <c r="F15" s="30"/>
      <c r="G15" s="1">
        <v>2</v>
      </c>
      <c r="H15" s="27">
        <f>IFERROR(INDEX('[1]予選ヒート-レース結果表・グリッド用（貼付）'!$A:$Z,MATCH($G15,'[1]予選ヒート-レース結果表・グリッド用（貼付）'!$A:$A,0),MATCH("No.",'[1]予選ヒート-レース結果表・グリッド用（貼付）'!$1:$1,0)),"")</f>
        <v>26</v>
      </c>
      <c r="I15" s="28" t="str">
        <f>INDEX('[1]予選ヒート-レース結果表・グリッド用（貼付）'!$A:$Z,MATCH($G15,'[1]予選ヒート-レース結果表・グリッド用（貼付）'!$A:$A,0),MATCH("名前",'[1]予選ヒート-レース結果表・グリッド用（貼付）'!$1:$1,0))</f>
        <v>丸山 陽平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tr">
        <f>IF(INDEX('[1]予選ヒート-レース結果表・グリッド用（貼付）'!$A:$Z,MATCH(1,'[1]予選ヒート-レース結果表・グリッド用（貼付）'!$A:$A,0),MATCH("Make",'[1]予選ヒート-レース結果表・グリッド用（貼付）'!$1:$1,0))=0,"",INDEX('[1]予選ヒート-レース結果表・グリッド用（貼付）'!$A:$Z,MATCH(1,'[1]予選ヒート-レース結果表・グリッド用（貼付）'!$A:$A,0),MATCH("Make",'[1]予選ヒート-レース結果表・グリッド用（貼付）'!$1:$1,0)))</f>
        <v/>
      </c>
      <c r="D16" s="33"/>
      <c r="E16" s="34"/>
      <c r="F16" s="32" t="str">
        <f>INDEX('[1]予選ヒート-レース結果表・グリッド用（貼付）'!$A:$Z,MATCH(1,'[1]予選ヒート-レース結果表・グリッド用（貼付）'!$A:$A,0),MATCH("Model/Engine",'[1]予選ヒート-レース結果表・グリッド用（貼付）'!$1:$1,0))</f>
        <v>Rosa Drago CORSE/VORTEX</v>
      </c>
      <c r="G16" s="20"/>
      <c r="H16" s="35" t="str">
        <f>IF(INDEX('[1]予選ヒート-レース結果表・グリッド用（貼付）'!$A:$Z,MATCH(G15,'[1]予選ヒート-レース結果表・グリッド用（貼付）'!$A:$A,0),MATCH("Make",'[1]予選ヒート-レース結果表・グリッド用（貼付）'!$1:$1,0))=0,"",INDEX('[1]予選ヒート-レース結果表・グリッド用（貼付）'!$A:$Z,MATCH(G15,'[1]予選ヒート-レース結果表・グリッド用（貼付）'!$A:$A,0),MATCH("Make",'[1]予選ヒート-レース結果表・グリッド用（貼付）'!$1:$1,0)))</f>
        <v/>
      </c>
      <c r="I16" s="33"/>
      <c r="J16" s="34"/>
      <c r="K16" s="32" t="str">
        <f>INDEX('[1]予選ヒート-レース結果表・グリッド用（貼付）'!$A:$Z,MATCH($G15,'[1]予選ヒート-レース結果表・グリッド用（貼付）'!$A:$A,0),MATCH("Model/Engine",'[1]予選ヒート-レース結果表・グリッド用（貼付）'!$1:$1,0))</f>
        <v>KOSMIC/VORTEX</v>
      </c>
      <c r="L16" s="31"/>
      <c r="M16" s="18"/>
    </row>
    <row r="17" spans="1:13" ht="9" customHeight="1" x14ac:dyDescent="0.15">
      <c r="A17" s="19"/>
      <c r="B17" s="20"/>
      <c r="C17" s="36" t="str">
        <f>INDEX('[1]予選ヒート-レース結果表・グリッド用（貼付）'!$A:$Z,MATCH(1,'[1]予選ヒート-レース結果表・グリッド用（貼付）'!$A:$A,0),MATCH("team",'[1]予選ヒート-レース結果表・グリッド用（貼付）'!$1:$1,0))</f>
        <v>Apspeed with SOVLA</v>
      </c>
      <c r="D17" s="37"/>
      <c r="E17" s="38"/>
      <c r="F17" s="39"/>
      <c r="G17" s="20"/>
      <c r="H17" s="36" t="str">
        <f>IF(INDEX('[1]予選ヒート-レース結果表・グリッド用（貼付）'!$A:$Z,MATCH($G15,'[1]予選ヒート-レース結果表・グリッド用（貼付）'!$A:$A,0),MATCH("team",'[1]予選ヒート-レース結果表・グリッド用（貼付）'!$1:$1,0))=0,"",INDEX('[1]予選ヒート-レース結果表・グリッド用（貼付）'!$A:$Z,MATCH($G15,'[1]予選ヒート-レース結果表・グリッド用（貼付）'!$A:$A,0),MATCH("team",'[1]予選ヒート-レース結果表・グリッド用（貼付）'!$1:$1,0)))</f>
        <v>HRT</v>
      </c>
      <c r="I17" s="37"/>
      <c r="J17" s="38"/>
      <c r="K17" s="39"/>
      <c r="L17" s="40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1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f>IF(MAX('[1]予選ヒート-レース結果表・グリッド用（貼付）'!A:A)&gt;G15,G15+1,"")</f>
        <v>3</v>
      </c>
      <c r="C19" s="42">
        <f>IFERROR(INDEX('[1]予選ヒート-レース結果表・グリッド用（貼付）'!$A:$Z,MATCH($B19,'[1]予選ヒート-レース結果表・グリッド用（貼付）'!$A:$A,0),MATCH("No.",'[1]予選ヒート-レース結果表・グリッド用（貼付）'!$1:$1,0)),"")</f>
        <v>88</v>
      </c>
      <c r="D19" s="28" t="str">
        <f>IFERROR(INDEX('[1]予選ヒート-レース結果表・グリッド用（貼付）'!$A:$Z,MATCH($B19,'[1]予選ヒート-レース結果表・グリッド用（貼付）'!$A:$A,0),MATCH("名前",'[1]予選ヒート-レース結果表・グリッド用（貼付）'!$1:$1,0)),"")</f>
        <v>小林 弘直</v>
      </c>
      <c r="E19" s="28"/>
      <c r="F19" s="30"/>
      <c r="G19" s="1">
        <f>IF(MAX('[1]予選ヒート-レース結果表・グリッド用（貼付）'!A:A)&gt;B19,B19+1,"")</f>
        <v>4</v>
      </c>
      <c r="H19" s="42">
        <f>IFERROR(INDEX('[1]予選ヒート-レース結果表・グリッド用（貼付）'!$A:$Z,MATCH($G19,'[1]予選ヒート-レース結果表・グリッド用（貼付）'!$A:$A,0),MATCH("No.",'[1]予選ヒート-レース結果表・グリッド用（貼付）'!$1:$1,0)),"")</f>
        <v>10</v>
      </c>
      <c r="I19" s="28" t="str">
        <f>IFERROR(INDEX('[1]予選ヒート-レース結果表・グリッド用（貼付）'!$A:$Z,MATCH($G19,'[1]予選ヒート-レース結果表・グリッド用（貼付）'!$A:$A,0),MATCH("名前",'[1]予選ヒート-レース結果表・グリッド用（貼付）'!$1:$1,0)),"")</f>
        <v>水越 健太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tr">
        <f>IFERROR(IF(INDEX('[1]予選ヒート-レース結果表・グリッド用（貼付）'!$A:$Z,MATCH(B19,'[1]予選ヒート-レース結果表・グリッド用（貼付）'!$A:$A,0),MATCH("Make",'[1]予選ヒート-レース結果表・グリッド用（貼付）'!$1:$1,0))=0,"",INDEX('[1]予選ヒート-レース結果表・グリッド用（貼付）'!$A:$Z,MATCH(B19,'[1]予選ヒート-レース結果表・グリッド用（貼付）'!$A:$A,0),MATCH("Make",'[1]予選ヒート-レース結果表・グリッド用（貼付）'!$1:$1,0))),"")</f>
        <v>Master</v>
      </c>
      <c r="D20" s="33"/>
      <c r="E20" s="43"/>
      <c r="F20" s="32" t="str">
        <f>IFERROR(INDEX('[1]予選ヒート-レース結果表・グリッド用（貼付）'!$A:$Z,MATCH($B19,'[1]予選ヒート-レース結果表・グリッド用（貼付）'!$A:$A,0),MATCH("Model/Engine",'[1]予選ヒート-レース結果表・グリッド用（貼付）'!$1:$1,0)),"")</f>
        <v>KOSMIC/VORTEX</v>
      </c>
      <c r="G20" s="20"/>
      <c r="H20" s="35" t="str">
        <f>IFERROR(IF(INDEX('[1]予選ヒート-レース結果表・グリッド用（貼付）'!$A:$Z,MATCH(G19,'[1]予選ヒート-レース結果表・グリッド用（貼付）'!$A:$A,0),MATCH("Make",'[1]予選ヒート-レース結果表・グリッド用（貼付）'!$1:$1,0))=0,"",INDEX('[1]予選ヒート-レース結果表・グリッド用（貼付）'!$A:$Z,MATCH(G19,'[1]予選ヒート-レース結果表・グリッド用（貼付）'!$A:$A,0),MATCH("Make",'[1]予選ヒート-レース結果表・グリッド用（貼付）'!$1:$1,0))),"")</f>
        <v/>
      </c>
      <c r="I20" s="33"/>
      <c r="J20" s="43"/>
      <c r="K20" s="32" t="str">
        <f>IFERROR(INDEX('[1]予選ヒート-レース結果表・グリッド用（貼付）'!$A:$Z,MATCH($G19,'[1]予選ヒート-レース結果表・グリッド用（貼付）'!$A:$A,0),MATCH("Model/Engine",'[1]予選ヒート-レース結果表・グリッド用（貼付）'!$1:$1,0)),"")</f>
        <v>KR/VORTEX</v>
      </c>
      <c r="L20" s="31"/>
      <c r="M20" s="18"/>
    </row>
    <row r="21" spans="1:13" ht="9" customHeight="1" x14ac:dyDescent="0.15">
      <c r="A21" s="19"/>
      <c r="B21" s="20"/>
      <c r="C21" s="44" t="str">
        <f>IF(IFERROR(INDEX('[1]予選ヒート-レース結果表・グリッド用（貼付）'!$A:$Z,MATCH($B19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19,'[1]予選ヒート-レース結果表・グリッド用（貼付）'!$A:$A,0),MATCH("team",'[1]予選ヒート-レース結果表・グリッド用（貼付）'!$1:$1,0)),""))</f>
        <v>HRT</v>
      </c>
      <c r="D21" s="45"/>
      <c r="E21" s="44"/>
      <c r="F21" s="39"/>
      <c r="G21" s="20"/>
      <c r="H21" s="44" t="str">
        <f>IFERROR(IF(INDEX('[1]予選ヒート-レース結果表・グリッド用（貼付）'!$A:$Z,MATCH($G19,'[1]予選ヒート-レース結果表・グリッド用（貼付）'!$A:$A,0),MATCH("team",'[1]予選ヒート-レース結果表・グリッド用（貼付）'!$1:$1,0))=0,"",INDEX('[1]予選ヒート-レース結果表・グリッド用（貼付）'!$A:$Z,MATCH($G19,'[1]予選ヒート-レース結果表・グリッド用（貼付）'!$A:$A,0),MATCH("team",'[1]予選ヒート-レース結果表・グリッド用（貼付）'!$1:$1,0))),"")</f>
        <v>MOMOX KART RACING</v>
      </c>
      <c r="I21" s="45"/>
      <c r="J21" s="44"/>
      <c r="K21" s="39"/>
      <c r="L21" s="40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1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f>IF(MAX('[1]予選ヒート-レース結果表・グリッド用（貼付）'!A:A)&gt;G19,G19+1,"")</f>
        <v>5</v>
      </c>
      <c r="C23" s="42">
        <f>IFERROR(INDEX('[1]予選ヒート-レース結果表・グリッド用（貼付）'!$A:$Z,MATCH($B23,'[1]予選ヒート-レース結果表・グリッド用（貼付）'!$A:$A,0),MATCH("No.",'[1]予選ヒート-レース結果表・グリッド用（貼付）'!$1:$1,0)),"")</f>
        <v>35</v>
      </c>
      <c r="D23" s="28" t="str">
        <f>IFERROR(INDEX('[1]予選ヒート-レース結果表・グリッド用（貼付）'!$A:$Z,MATCH($B23,'[1]予選ヒート-レース結果表・グリッド用（貼付）'!$A:$A,0),MATCH("名前",'[1]予選ヒート-レース結果表・グリッド用（貼付）'!$1:$1,0)),"")</f>
        <v>井出 七星翔</v>
      </c>
      <c r="E23" s="28"/>
      <c r="F23" s="30"/>
      <c r="G23" s="1">
        <f>IF(MAX('[1]予選ヒート-レース結果表・グリッド用（貼付）'!A:A)&gt;B23,B23+1,"")</f>
        <v>6</v>
      </c>
      <c r="H23" s="42">
        <f>IFERROR(INDEX('[1]予選ヒート-レース結果表・グリッド用（貼付）'!$A:$Z,MATCH($G23,'[1]予選ヒート-レース結果表・グリッド用（貼付）'!$A:$A,0),MATCH("No.",'[1]予選ヒート-レース結果表・グリッド用（貼付）'!$1:$1,0)),"")</f>
        <v>73</v>
      </c>
      <c r="I23" s="28" t="str">
        <f>IFERROR(INDEX('[1]予選ヒート-レース結果表・グリッド用（貼付）'!$A:$Z,MATCH($G23,'[1]予選ヒート-レース結果表・グリッド用（貼付）'!$A:$A,0),MATCH("名前",'[1]予選ヒート-レース結果表・グリッド用（貼付）'!$1:$1,0)),"")</f>
        <v>豊島 里空斗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tr">
        <f>IFERROR(IF(INDEX('[1]予選ヒート-レース結果表・グリッド用（貼付）'!$A:$Z,MATCH(B23,'[1]予選ヒート-レース結果表・グリッド用（貼付）'!$A:$A,0),MATCH("Make",'[1]予選ヒート-レース結果表・グリッド用（貼付）'!$1:$1,0))=0,"",INDEX('[1]予選ヒート-レース結果表・グリッド用（貼付）'!$A:$Z,MATCH(B23,'[1]予選ヒート-レース結果表・グリッド用（貼付）'!$A:$A,0),MATCH("Make",'[1]予選ヒート-レース結果表・グリッド用（貼付）'!$1:$1,0))),"")</f>
        <v/>
      </c>
      <c r="D24" s="33"/>
      <c r="E24" s="43"/>
      <c r="F24" s="32" t="str">
        <f>IFERROR(INDEX('[1]予選ヒート-レース結果表・グリッド用（貼付）'!$A:$Z,MATCH($B23,'[1]予選ヒート-レース結果表・グリッド用（貼付）'!$A:$A,0),MATCH("Model/Engine",'[1]予選ヒート-レース結果表・グリッド用（貼付）'!$1:$1,0)),"")</f>
        <v>ｸﾛｯｸﾞ/VORTEX</v>
      </c>
      <c r="G24" s="20"/>
      <c r="H24" s="35" t="str">
        <f>IFERROR(IF(INDEX('[1]予選ヒート-レース結果表・グリッド用（貼付）'!$A:$Z,MATCH(G23,'[1]予選ヒート-レース結果表・グリッド用（貼付）'!$A:$A,0),MATCH("Make",'[1]予選ヒート-レース結果表・グリッド用（貼付）'!$1:$1,0))=0,"",INDEX('[1]予選ヒート-レース結果表・グリッド用（貼付）'!$A:$Z,MATCH(G23,'[1]予選ヒート-レース結果表・グリッド用（貼付）'!$A:$A,0),MATCH("Make",'[1]予選ヒート-レース結果表・グリッド用（貼付）'!$1:$1,0))),"")</f>
        <v/>
      </c>
      <c r="I24" s="33"/>
      <c r="J24" s="43"/>
      <c r="K24" s="32" t="str">
        <f>IFERROR(INDEX('[1]予選ヒート-レース結果表・グリッド用（貼付）'!$A:$Z,MATCH($G23,'[1]予選ヒート-レース結果表・グリッド用（貼付）'!$A:$A,0),MATCH("Model/Engine",'[1]予選ヒート-レース結果表・グリッド用（貼付）'!$1:$1,0)),"")</f>
        <v>TONYKART/VORTEX</v>
      </c>
      <c r="L24" s="31"/>
      <c r="M24" s="18"/>
    </row>
    <row r="25" spans="1:13" ht="9" customHeight="1" x14ac:dyDescent="0.15">
      <c r="A25" s="19"/>
      <c r="B25" s="20"/>
      <c r="C25" s="44" t="str">
        <f>IF(IFERROR(INDEX('[1]予選ヒート-レース結果表・グリッド用（貼付）'!$A:$Z,MATCH($B23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23,'[1]予選ヒート-レース結果表・グリッド用（貼付）'!$A:$A,0),MATCH("team",'[1]予選ヒート-レース結果表・グリッド用（貼付）'!$1:$1,0)),""))</f>
        <v>RSｲﾃﾞｨｱぴぃたぁぱん</v>
      </c>
      <c r="D25" s="45"/>
      <c r="E25" s="44"/>
      <c r="F25" s="39"/>
      <c r="G25" s="20"/>
      <c r="H25" s="44" t="str">
        <f>IFERROR(IF(INDEX('[1]予選ヒート-レース結果表・グリッド用（貼付）'!$A:$Z,MATCH($G23,'[1]予選ヒート-レース結果表・グリッド用（貼付）'!$A:$A,0),MATCH("team",'[1]予選ヒート-レース結果表・グリッド用（貼付）'!$1:$1,0))=0,"",INDEX('[1]予選ヒート-レース結果表・グリッド用（貼付）'!$A:$Z,MATCH($G23,'[1]予選ヒート-レース結果表・グリッド用（貼付）'!$A:$A,0),MATCH("team",'[1]予選ヒート-レース結果表・グリッド用（貼付）'!$1:$1,0))),"")</f>
        <v>HRTwithｶﾛｰﾗ新茨城CSI Racing</v>
      </c>
      <c r="I25" s="45"/>
      <c r="J25" s="44"/>
      <c r="K25" s="39"/>
      <c r="L25" s="40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1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f>IF(MAX('[1]予選ヒート-レース結果表・グリッド用（貼付）'!A:A)&gt;G23,G23+1,"")</f>
        <v>7</v>
      </c>
      <c r="C27" s="42">
        <f>IFERROR(INDEX('[1]予選ヒート-レース結果表・グリッド用（貼付）'!$A:$Z,MATCH($B27,'[1]予選ヒート-レース結果表・グリッド用（貼付）'!$A:$A,0),MATCH("No.",'[1]予選ヒート-レース結果表・グリッド用（貼付）'!$1:$1,0)),"")</f>
        <v>3</v>
      </c>
      <c r="D27" s="28" t="str">
        <f>IFERROR(INDEX('[1]予選ヒート-レース結果表・グリッド用（貼付）'!$A:$Z,MATCH($B27,'[1]予選ヒート-レース結果表・グリッド用（貼付）'!$A:$A,0),MATCH("名前",'[1]予選ヒート-レース結果表・グリッド用（貼付）'!$1:$1,0)),"")</f>
        <v>岡本 孝之</v>
      </c>
      <c r="E27" s="28"/>
      <c r="F27" s="30"/>
      <c r="G27" s="1">
        <f>IF(MAX('[1]予選ヒート-レース結果表・グリッド用（貼付）'!A:A)&gt;B27,B27+1,"")</f>
        <v>8</v>
      </c>
      <c r="H27" s="42">
        <f>IFERROR(INDEX('[1]予選ヒート-レース結果表・グリッド用（貼付）'!$A:$Z,MATCH($G27,'[1]予選ヒート-レース結果表・グリッド用（貼付）'!$A:$A,0),MATCH("No.",'[1]予選ヒート-レース結果表・グリッド用（貼付）'!$1:$1,0)),"")</f>
        <v>15</v>
      </c>
      <c r="I27" s="28" t="str">
        <f>IFERROR(INDEX('[1]予選ヒート-レース結果表・グリッド用（貼付）'!$A:$Z,MATCH($G27,'[1]予選ヒート-レース結果表・グリッド用（貼付）'!$A:$A,0),MATCH("名前",'[1]予選ヒート-レース結果表・グリッド用（貼付）'!$1:$1,0)),"")</f>
        <v>酒井 畝那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tr">
        <f>IFERROR(IF(INDEX('[1]予選ヒート-レース結果表・グリッド用（貼付）'!$A:$Z,MATCH(B27,'[1]予選ヒート-レース結果表・グリッド用（貼付）'!$A:$A,0),MATCH("Make",'[1]予選ヒート-レース結果表・グリッド用（貼付）'!$1:$1,0))=0,"",INDEX('[1]予選ヒート-レース結果表・グリッド用（貼付）'!$A:$Z,MATCH(B27,'[1]予選ヒート-レース結果表・グリッド用（貼付）'!$A:$A,0),MATCH("Make",'[1]予選ヒート-レース結果表・グリッド用（貼付）'!$1:$1,0))),"")</f>
        <v>Master</v>
      </c>
      <c r="D28" s="33"/>
      <c r="E28" s="43"/>
      <c r="F28" s="32" t="str">
        <f>IFERROR(INDEX('[1]予選ヒート-レース結果表・グリッド用（貼付）'!$A:$Z,MATCH($B27,'[1]予選ヒート-レース結果表・グリッド用（貼付）'!$A:$A,0),MATCH("Model/Engine",'[1]予選ヒート-レース結果表・グリッド用（貼付）'!$1:$1,0)),"")</f>
        <v>TONY KART/VORTEX</v>
      </c>
      <c r="G28" s="20"/>
      <c r="H28" s="35" t="str">
        <f>IFERROR(IF(INDEX('[1]予選ヒート-レース結果表・グリッド用（貼付）'!$A:$Z,MATCH(G27,'[1]予選ヒート-レース結果表・グリッド用（貼付）'!$A:$A,0),MATCH("Make",'[1]予選ヒート-レース結果表・グリッド用（貼付）'!$1:$1,0))=0,"",INDEX('[1]予選ヒート-レース結果表・グリッド用（貼付）'!$A:$Z,MATCH(G27,'[1]予選ヒート-レース結果表・グリッド用（貼付）'!$A:$A,0),MATCH("Make",'[1]予選ヒート-レース結果表・グリッド用（貼付）'!$1:$1,0))),"")</f>
        <v/>
      </c>
      <c r="I28" s="33"/>
      <c r="J28" s="43"/>
      <c r="K28" s="32" t="str">
        <f>IFERROR(INDEX('[1]予選ヒート-レース結果表・グリッド用（貼付）'!$A:$Z,MATCH($G27,'[1]予選ヒート-レース結果表・グリッド用（貼付）'!$A:$A,0),MATCH("Model/Engine",'[1]予選ヒート-レース結果表・グリッド用（貼付）'!$1:$1,0)),"")</f>
        <v>TONY KART/VORTEX</v>
      </c>
      <c r="L28" s="31"/>
      <c r="M28" s="18"/>
    </row>
    <row r="29" spans="1:13" ht="9" customHeight="1" x14ac:dyDescent="0.15">
      <c r="A29" s="19"/>
      <c r="B29" s="20"/>
      <c r="C29" s="44" t="str">
        <f>IF(IFERROR(INDEX('[1]予選ヒート-レース結果表・グリッド用（貼付）'!$A:$Z,MATCH($B27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27,'[1]予選ヒート-レース結果表・グリッド用（貼付）'!$A:$A,0),MATCH("team",'[1]予選ヒート-レース結果表・グリッド用（貼付）'!$1:$1,0)),""))</f>
        <v>ﾊﾗﾀﾞｶｰﾄｸﾗﾌﾞ</v>
      </c>
      <c r="D29" s="45"/>
      <c r="E29" s="44"/>
      <c r="F29" s="39"/>
      <c r="G29" s="20"/>
      <c r="H29" s="44" t="str">
        <f>IFERROR(IF(INDEX('[1]予選ヒート-レース結果表・グリッド用（貼付）'!$A:$Z,MATCH($G27,'[1]予選ヒート-レース結果表・グリッド用（貼付）'!$A:$A,0),MATCH("team",'[1]予選ヒート-レース結果表・グリッド用（貼付）'!$1:$1,0))=0,"",INDEX('[1]予選ヒート-レース結果表・グリッド用（貼付）'!$A:$Z,MATCH($G27,'[1]予選ヒート-レース結果表・グリッド用（貼付）'!$A:$A,0),MATCH("team",'[1]予選ヒート-レース結果表・グリッド用（貼付）'!$1:$1,0))),"")</f>
        <v>ABout Factory</v>
      </c>
      <c r="I29" s="45"/>
      <c r="J29" s="44"/>
      <c r="K29" s="39"/>
      <c r="L29" s="40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1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f>IF(MAX('[1]予選ヒート-レース結果表・グリッド用（貼付）'!A:A)&gt;G27,G27+1,"")</f>
        <v>9</v>
      </c>
      <c r="C31" s="42">
        <f>IFERROR(INDEX('[1]予選ヒート-レース結果表・グリッド用（貼付）'!$A:$Z,MATCH($B31,'[1]予選ヒート-レース結果表・グリッド用（貼付）'!$A:$A,0),MATCH("No.",'[1]予選ヒート-レース結果表・グリッド用（貼付）'!$1:$1,0)),"")</f>
        <v>13</v>
      </c>
      <c r="D31" s="28" t="str">
        <f>IFERROR(INDEX('[1]予選ヒート-レース結果表・グリッド用（貼付）'!$A:$Z,MATCH($B31,'[1]予選ヒート-レース結果表・グリッド用（貼付）'!$A:$A,0),MATCH("名前",'[1]予選ヒート-レース結果表・グリッド用（貼付）'!$1:$1,0)),"")</f>
        <v>中土 和徳</v>
      </c>
      <c r="E31" s="28"/>
      <c r="F31" s="30"/>
      <c r="G31" s="1">
        <f>IF(MAX('[1]予選ヒート-レース結果表・グリッド用（貼付）'!A:A)&gt;B31,B31+1,"")</f>
        <v>10</v>
      </c>
      <c r="H31" s="42">
        <f>IFERROR(INDEX('[1]予選ヒート-レース結果表・グリッド用（貼付）'!$A:$Z,MATCH($G31,'[1]予選ヒート-レース結果表・グリッド用（貼付）'!$A:$A,0),MATCH("No.",'[1]予選ヒート-レース結果表・グリッド用（貼付）'!$1:$1,0)),"")</f>
        <v>54</v>
      </c>
      <c r="I31" s="28" t="str">
        <f>IFERROR(INDEX('[1]予選ヒート-レース結果表・グリッド用（貼付）'!$A:$Z,MATCH($G31,'[1]予選ヒート-レース結果表・グリッド用（貼付）'!$A:$A,0),MATCH("名前",'[1]予選ヒート-レース結果表・グリッド用（貼付）'!$1:$1,0)),"")</f>
        <v>小川 涼介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tr">
        <f>IFERROR(IF(INDEX('[1]予選ヒート-レース結果表・グリッド用（貼付）'!$A:$Z,MATCH(B31,'[1]予選ヒート-レース結果表・グリッド用（貼付）'!$A:$A,0),MATCH("Make",'[1]予選ヒート-レース結果表・グリッド用（貼付）'!$1:$1,0))=0,"",INDEX('[1]予選ヒート-レース結果表・グリッド用（貼付）'!$A:$Z,MATCH(B31,'[1]予選ヒート-レース結果表・グリッド用（貼付）'!$A:$A,0),MATCH("Make",'[1]予選ヒート-レース結果表・グリッド用（貼付）'!$1:$1,0))),"")</f>
        <v>Master</v>
      </c>
      <c r="D32" s="33"/>
      <c r="E32" s="43"/>
      <c r="F32" s="32" t="str">
        <f>IFERROR(INDEX('[1]予選ヒート-レース結果表・グリッド用（貼付）'!$A:$Z,MATCH($B31,'[1]予選ヒート-レース結果表・グリッド用（貼付）'!$A:$A,0),MATCH("Model/Engine",'[1]予選ヒート-レース結果表・グリッド用（貼付）'!$1:$1,0)),"")</f>
        <v>ｺｽﾐｯｸ/VORTEX</v>
      </c>
      <c r="G32" s="20"/>
      <c r="H32" s="35" t="str">
        <f>IFERROR(IF(INDEX('[1]予選ヒート-レース結果表・グリッド用（貼付）'!$A:$Z,MATCH(G31,'[1]予選ヒート-レース結果表・グリッド用（貼付）'!$A:$A,0),MATCH("Make",'[1]予選ヒート-レース結果表・グリッド用（貼付）'!$1:$1,0))=0,"",INDEX('[1]予選ヒート-レース結果表・グリッド用（貼付）'!$A:$Z,MATCH(G31,'[1]予選ヒート-レース結果表・グリッド用（貼付）'!$A:$A,0),MATCH("Make",'[1]予選ヒート-レース結果表・グリッド用（貼付）'!$1:$1,0))),"")</f>
        <v/>
      </c>
      <c r="I32" s="33"/>
      <c r="J32" s="43"/>
      <c r="K32" s="32" t="str">
        <f>IFERROR(INDEX('[1]予選ヒート-レース結果表・グリッド用（貼付）'!$A:$Z,MATCH($G31,'[1]予選ヒート-レース結果表・グリッド用（貼付）'!$A:$A,0),MATCH("Model/Engine",'[1]予選ヒート-レース結果表・グリッド用（貼付）'!$1:$1,0)),"")</f>
        <v>KR/VORTEX</v>
      </c>
      <c r="L32" s="31"/>
      <c r="M32" s="18"/>
    </row>
    <row r="33" spans="1:13" ht="9" customHeight="1" x14ac:dyDescent="0.15">
      <c r="A33" s="19"/>
      <c r="B33" s="20"/>
      <c r="C33" s="44" t="str">
        <f>IF(IFERROR(INDEX('[1]予選ヒート-レース結果表・グリッド用（貼付）'!$A:$Z,MATCH($B31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31,'[1]予選ヒート-レース結果表・グリッド用（貼付）'!$A:$A,0),MATCH("team",'[1]予選ヒート-レース結果表・グリッド用（貼付）'!$1:$1,0)),""))</f>
        <v>RS nakatsuchi</v>
      </c>
      <c r="D33" s="45"/>
      <c r="E33" s="44"/>
      <c r="F33" s="39"/>
      <c r="G33" s="20"/>
      <c r="H33" s="44" t="str">
        <f>IFERROR(IF(INDEX('[1]予選ヒート-レース結果表・グリッド用（貼付）'!$A:$Z,MATCH($G31,'[1]予選ヒート-レース結果表・グリッド用（貼付）'!$A:$A,0),MATCH("team",'[1]予選ヒート-レース結果表・グリッド用（貼付）'!$1:$1,0))=0,"",INDEX('[1]予選ヒート-レース結果表・グリッド用（貼付）'!$A:$Z,MATCH($G31,'[1]予選ヒート-レース結果表・グリッド用（貼付）'!$A:$A,0),MATCH("team",'[1]予選ヒート-レース結果表・グリッド用（貼付）'!$1:$1,0))),"")</f>
        <v>MOMOX KART RACING</v>
      </c>
      <c r="I33" s="45"/>
      <c r="J33" s="44"/>
      <c r="K33" s="39"/>
      <c r="L33" s="40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f>IF(MAX('[1]予選ヒート-レース結果表・グリッド用（貼付）'!A:A)&gt;G31,G31+1,"")</f>
        <v>11</v>
      </c>
      <c r="C35" s="42">
        <f>IFERROR(INDEX('[1]予選ヒート-レース結果表・グリッド用（貼付）'!$A:$Z,MATCH($B35,'[1]予選ヒート-レース結果表・グリッド用（貼付）'!$A:$A,0),MATCH("No.",'[1]予選ヒート-レース結果表・グリッド用（貼付）'!$1:$1,0)),"")</f>
        <v>2</v>
      </c>
      <c r="D35" s="28" t="str">
        <f>IFERROR(INDEX('[1]予選ヒート-レース結果表・グリッド用（貼付）'!$A:$Z,MATCH($B35,'[1]予選ヒート-レース結果表・グリッド用（貼付）'!$A:$A,0),MATCH("名前",'[1]予選ヒート-レース結果表・グリッド用（貼付）'!$1:$1,0)),"")</f>
        <v>東 拓志</v>
      </c>
      <c r="E35" s="28"/>
      <c r="F35" s="30"/>
      <c r="G35" s="1">
        <f>IF(MAX('[1]予選ヒート-レース結果表・グリッド用（貼付）'!A:A)&gt;B35,B35+1,"")</f>
        <v>12</v>
      </c>
      <c r="H35" s="42">
        <f>IFERROR(INDEX('[1]予選ヒート-レース結果表・グリッド用（貼付）'!$A:$Z,MATCH($G35,'[1]予選ヒート-レース結果表・グリッド用（貼付）'!$A:$A,0),MATCH("No.",'[1]予選ヒート-レース結果表・グリッド用（貼付）'!$1:$1,0)),"")</f>
        <v>33</v>
      </c>
      <c r="I35" s="28" t="str">
        <f>IFERROR(INDEX('[1]予選ヒート-レース結果表・グリッド用（貼付）'!$A:$Z,MATCH($G35,'[1]予選ヒート-レース結果表・グリッド用（貼付）'!$A:$A,0),MATCH("名前",'[1]予選ヒート-レース結果表・グリッド用（貼付）'!$1:$1,0)),"")</f>
        <v>保下 聡一朗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tr">
        <f>IFERROR(IF(INDEX('[1]予選ヒート-レース結果表・グリッド用（貼付）'!$A:$Z,MATCH(B35,'[1]予選ヒート-レース結果表・グリッド用（貼付）'!$A:$A,0),MATCH("Make",'[1]予選ヒート-レース結果表・グリッド用（貼付）'!$1:$1,0))=0,"",INDEX('[1]予選ヒート-レース結果表・グリッド用（貼付）'!$A:$Z,MATCH(B35,'[1]予選ヒート-レース結果表・グリッド用（貼付）'!$A:$A,0),MATCH("Make",'[1]予選ヒート-レース結果表・グリッド用（貼付）'!$1:$1,0))),"")</f>
        <v/>
      </c>
      <c r="D36" s="33"/>
      <c r="E36" s="43"/>
      <c r="F36" s="32" t="str">
        <f>IFERROR(INDEX('[1]予選ヒート-レース結果表・グリッド用（貼付）'!$A:$Z,MATCH($B35,'[1]予選ヒート-レース結果表・グリッド用（貼付）'!$A:$A,0),MATCH("Model/Engine",'[1]予選ヒート-レース結果表・グリッド用（貼付）'!$1:$1,0)),"")</f>
        <v>KOSMIC/VORTEX</v>
      </c>
      <c r="G36" s="20"/>
      <c r="H36" s="35" t="str">
        <f>IFERROR(IF(INDEX('[1]予選ヒート-レース結果表・グリッド用（貼付）'!$A:$Z,MATCH(G35,'[1]予選ヒート-レース結果表・グリッド用（貼付）'!$A:$A,0),MATCH("Make",'[1]予選ヒート-レース結果表・グリッド用（貼付）'!$1:$1,0))=0,"",INDEX('[1]予選ヒート-レース結果表・グリッド用（貼付）'!$A:$Z,MATCH(G35,'[1]予選ヒート-レース結果表・グリッド用（貼付）'!$A:$A,0),MATCH("Make",'[1]予選ヒート-レース結果表・グリッド用（貼付）'!$1:$1,0))),"")</f>
        <v/>
      </c>
      <c r="I36" s="33"/>
      <c r="J36" s="43"/>
      <c r="K36" s="32" t="str">
        <f>IFERROR(INDEX('[1]予選ヒート-レース結果表・グリッド用（貼付）'!$A:$Z,MATCH($G35,'[1]予選ヒート-レース結果表・グリッド用（貼付）'!$A:$A,0),MATCH("Model/Engine",'[1]予選ヒート-レース結果表・グリッド用（貼付）'!$1:$1,0)),"")</f>
        <v>KOSMIC/VORTEX</v>
      </c>
      <c r="L36" s="47"/>
      <c r="M36" s="8"/>
    </row>
    <row r="37" spans="1:13" ht="9" customHeight="1" x14ac:dyDescent="0.15">
      <c r="A37" s="48"/>
      <c r="B37" s="20"/>
      <c r="C37" s="44" t="str">
        <f>IF(IFERROR(INDEX('[1]予選ヒート-レース結果表・グリッド用（貼付）'!$A:$Z,MATCH($B35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35,'[1]予選ヒート-レース結果表・グリッド用（貼付）'!$A:$A,0),MATCH("team",'[1]予選ヒート-レース結果表・グリッド用（貼付）'!$1:$1,0)),""))</f>
        <v>NEXT-ONE Racing</v>
      </c>
      <c r="D37" s="45"/>
      <c r="E37" s="44"/>
      <c r="F37" s="39"/>
      <c r="G37" s="20"/>
      <c r="H37" s="44" t="str">
        <f>IFERROR(IF(INDEX('[1]予選ヒート-レース結果表・グリッド用（貼付）'!$A:$Z,MATCH($G35,'[1]予選ヒート-レース結果表・グリッド用（貼付）'!$A:$A,0),MATCH("team",'[1]予選ヒート-レース結果表・グリッド用（貼付）'!$1:$1,0))=0,"",INDEX('[1]予選ヒート-レース結果表・グリッド用（貼付）'!$A:$Z,MATCH($G35,'[1]予選ヒート-レース結果表・グリッド用（貼付）'!$A:$A,0),MATCH("team",'[1]予選ヒート-レース結果表・グリッド用（貼付）'!$1:$1,0))),"")</f>
        <v>FLAX MOTOR SPORT</v>
      </c>
      <c r="I37" s="45"/>
      <c r="J37" s="44"/>
      <c r="K37" s="39"/>
      <c r="L37" s="40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f>IF(MAX('[1]予選ヒート-レース結果表・グリッド用（貼付）'!A:A)&gt;G35,G35+1,"")</f>
        <v>13</v>
      </c>
      <c r="C39" s="42">
        <f>IFERROR(INDEX('[1]予選ヒート-レース結果表・グリッド用（貼付）'!$A:$Z,MATCH($B39,'[1]予選ヒート-レース結果表・グリッド用（貼付）'!$A:$A,0),MATCH("No.",'[1]予選ヒート-レース結果表・グリッド用（貼付）'!$1:$1,0)),"")</f>
        <v>8</v>
      </c>
      <c r="D39" s="28" t="str">
        <f>IFERROR(INDEX('[1]予選ヒート-レース結果表・グリッド用（貼付）'!$A:$Z,MATCH($B39,'[1]予選ヒート-レース結果表・グリッド用（貼付）'!$A:$A,0),MATCH("名前",'[1]予選ヒート-レース結果表・グリッド用（貼付）'!$1:$1,0)),"")</f>
        <v>加藤 丈宜</v>
      </c>
      <c r="E39" s="28"/>
      <c r="F39" s="30"/>
      <c r="G39" s="1">
        <f>IF(MAX('[1]予選ヒート-レース結果表・グリッド用（貼付）'!A:A)&gt;B39,B39+1,"")</f>
        <v>14</v>
      </c>
      <c r="H39" s="42">
        <f>IFERROR(INDEX('[1]予選ヒート-レース結果表・グリッド用（貼付）'!$A:$Z,MATCH($G39,'[1]予選ヒート-レース結果表・グリッド用（貼付）'!$A:$A,0),MATCH("No.",'[1]予選ヒート-レース結果表・グリッド用（貼付）'!$1:$1,0)),"")</f>
        <v>11</v>
      </c>
      <c r="I39" s="28" t="str">
        <f>IFERROR(INDEX('[1]予選ヒート-レース結果表・グリッド用（貼付）'!$A:$Z,MATCH($G39,'[1]予選ヒート-レース結果表・グリッド用（貼付）'!$A:$A,0),MATCH("名前",'[1]予選ヒート-レース結果表・グリッド用（貼付）'!$1:$1,0)),"")</f>
        <v>LIN CARTER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tr">
        <f>IFERROR(IF(INDEX('[1]予選ヒート-レース結果表・グリッド用（貼付）'!$A:$Z,MATCH(B39,'[1]予選ヒート-レース結果表・グリッド用（貼付）'!$A:$A,0),MATCH("Make",'[1]予選ヒート-レース結果表・グリッド用（貼付）'!$1:$1,0))=0,"",INDEX('[1]予選ヒート-レース結果表・グリッド用（貼付）'!$A:$Z,MATCH(B39,'[1]予選ヒート-レース結果表・グリッド用（貼付）'!$A:$A,0),MATCH("Make",'[1]予選ヒート-レース結果表・グリッド用（貼付）'!$1:$1,0))),"")</f>
        <v>Master</v>
      </c>
      <c r="D40" s="33"/>
      <c r="E40" s="43"/>
      <c r="F40" s="32" t="str">
        <f>IFERROR(INDEX('[1]予選ヒート-レース結果表・グリッド用（貼付）'!$A:$Z,MATCH($B39,'[1]予選ヒート-レース結果表・グリッド用（貼付）'!$A:$A,0),MATCH("Model/Engine",'[1]予選ヒート-レース結果表・グリッド用（貼付）'!$1:$1,0)),"")</f>
        <v>TONY KART/VORTEX</v>
      </c>
      <c r="G40" s="20"/>
      <c r="H40" s="35" t="str">
        <f>IFERROR(IF(INDEX('[1]予選ヒート-レース結果表・グリッド用（貼付）'!$A:$Z,MATCH(G39,'[1]予選ヒート-レース結果表・グリッド用（貼付）'!$A:$A,0),MATCH("Make",'[1]予選ヒート-レース結果表・グリッド用（貼付）'!$1:$1,0))=0,"",INDEX('[1]予選ヒート-レース結果表・グリッド用（貼付）'!$A:$Z,MATCH(G39,'[1]予選ヒート-レース結果表・グリッド用（貼付）'!$A:$A,0),MATCH("Make",'[1]予選ヒート-レース結果表・グリッド用（貼付）'!$1:$1,0))),"")</f>
        <v>Master</v>
      </c>
      <c r="I40" s="33"/>
      <c r="J40" s="43"/>
      <c r="K40" s="32" t="str">
        <f>IFERROR(INDEX('[1]予選ヒート-レース結果表・グリッド用（貼付）'!$A:$Z,MATCH($G39,'[1]予選ヒート-レース結果表・グリッド用（貼付）'!$A:$A,0),MATCH("Model/Engine",'[1]予選ヒート-レース結果表・グリッド用（貼付）'!$1:$1,0)),"")</f>
        <v>Drago/VORTEX</v>
      </c>
      <c r="L40" s="47"/>
      <c r="M40" s="8"/>
    </row>
    <row r="41" spans="1:13" ht="9" customHeight="1" x14ac:dyDescent="0.15">
      <c r="A41" s="8"/>
      <c r="B41" s="20"/>
      <c r="C41" s="44" t="str">
        <f>IF(IFERROR(INDEX('[1]予選ヒート-レース結果表・グリッド用（貼付）'!$A:$Z,MATCH($B39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39,'[1]予選ヒート-レース結果表・グリッド用（貼付）'!$A:$A,0),MATCH("team",'[1]予選ヒート-レース結果表・グリッド用（貼付）'!$1:$1,0)),""))</f>
        <v>MOMOX KART RACING</v>
      </c>
      <c r="D41" s="45"/>
      <c r="E41" s="44"/>
      <c r="F41" s="39"/>
      <c r="G41" s="20"/>
      <c r="H41" s="44" t="str">
        <f>IFERROR(IF(INDEX('[1]予選ヒート-レース結果表・グリッド用（貼付）'!$A:$Z,MATCH($G39,'[1]予選ヒート-レース結果表・グリッド用（貼付）'!$A:$A,0),MATCH("team",'[1]予選ヒート-レース結果表・グリッド用（貼付）'!$1:$1,0))=0,"",INDEX('[1]予選ヒート-レース結果表・グリッド用（貼付）'!$A:$Z,MATCH($G39,'[1]予選ヒート-レース結果表・グリッド用（貼付）'!$A:$A,0),MATCH("team",'[1]予選ヒート-レース結果表・グリッド用（貼付）'!$1:$1,0))),"")</f>
        <v>FIORE Motor Sports</v>
      </c>
      <c r="I41" s="45"/>
      <c r="J41" s="44"/>
      <c r="K41" s="39"/>
      <c r="L41" s="40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f>IF(MAX('[1]予選ヒート-レース結果表・グリッド用（貼付）'!A:A)&gt;G39,G39+1,"")</f>
        <v>15</v>
      </c>
      <c r="C43" s="42">
        <f>IFERROR(INDEX('[1]予選ヒート-レース結果表・グリッド用（貼付）'!$A:$Z,MATCH($B43,'[1]予選ヒート-レース結果表・グリッド用（貼付）'!$A:$A,0),MATCH("No.",'[1]予選ヒート-レース結果表・グリッド用（貼付）'!$1:$1,0)),"")</f>
        <v>12</v>
      </c>
      <c r="D43" s="28" t="str">
        <f>IFERROR(INDEX('[1]予選ヒート-レース結果表・グリッド用（貼付）'!$A:$Z,MATCH($B43,'[1]予選ヒート-レース結果表・グリッド用（貼付）'!$A:$A,0),MATCH("名前",'[1]予選ヒート-レース結果表・グリッド用（貼付）'!$1:$1,0)),"")</f>
        <v>西野 武志</v>
      </c>
      <c r="E43" s="28"/>
      <c r="F43" s="30"/>
      <c r="G43" s="1">
        <f>IF(MAX('[1]予選ヒート-レース結果表・グリッド用（貼付）'!A:A)&gt;B43,B43+1,"")</f>
        <v>16</v>
      </c>
      <c r="H43" s="42">
        <f>IFERROR(INDEX('[1]予選ヒート-レース結果表・グリッド用（貼付）'!$A:$Z,MATCH($G43,'[1]予選ヒート-レース結果表・グリッド用（貼付）'!$A:$A,0),MATCH("No.",'[1]予選ヒート-レース結果表・グリッド用（貼付）'!$1:$1,0)),"")</f>
        <v>37</v>
      </c>
      <c r="I43" s="28" t="str">
        <f>IFERROR(INDEX('[1]予選ヒート-レース結果表・グリッド用（貼付）'!$A:$Z,MATCH($G43,'[1]予選ヒート-レース結果表・グリッド用（貼付）'!$A:$A,0),MATCH("名前",'[1]予選ヒート-レース結果表・グリッド用（貼付）'!$1:$1,0)),"")</f>
        <v>谷口 伸也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tr">
        <f>IFERROR(IF(INDEX('[1]予選ヒート-レース結果表・グリッド用（貼付）'!$A:$Z,MATCH(B43,'[1]予選ヒート-レース結果表・グリッド用（貼付）'!$A:$A,0),MATCH("Make",'[1]予選ヒート-レース結果表・グリッド用（貼付）'!$1:$1,0))=0,"",INDEX('[1]予選ヒート-レース結果表・グリッド用（貼付）'!$A:$Z,MATCH(B43,'[1]予選ヒート-レース結果表・グリッド用（貼付）'!$A:$A,0),MATCH("Make",'[1]予選ヒート-レース結果表・グリッド用（貼付）'!$1:$1,0))),"")</f>
        <v>Master</v>
      </c>
      <c r="D44" s="33"/>
      <c r="E44" s="43"/>
      <c r="F44" s="32" t="str">
        <f>IFERROR(INDEX('[1]予選ヒート-レース結果表・グリッド用（貼付）'!$A:$Z,MATCH($B43,'[1]予選ヒート-レース結果表・グリッド用（貼付）'!$A:$A,0),MATCH("Model/Engine",'[1]予選ヒート-レース結果表・グリッド用（貼付）'!$1:$1,0)),"")</f>
        <v>birelART/VORTEX</v>
      </c>
      <c r="G44" s="20"/>
      <c r="H44" s="35" t="str">
        <f>IFERROR(IF(INDEX('[1]予選ヒート-レース結果表・グリッド用（貼付）'!$A:$Z,MATCH(G43,'[1]予選ヒート-レース結果表・グリッド用（貼付）'!$A:$A,0),MATCH("Make",'[1]予選ヒート-レース結果表・グリッド用（貼付）'!$1:$1,0))=0,"",INDEX('[1]予選ヒート-レース結果表・グリッド用（貼付）'!$A:$Z,MATCH(G43,'[1]予選ヒート-レース結果表・グリッド用（貼付）'!$A:$A,0),MATCH("Make",'[1]予選ヒート-レース結果表・グリッド用（貼付）'!$1:$1,0))),"")</f>
        <v>Master</v>
      </c>
      <c r="I44" s="33"/>
      <c r="J44" s="43"/>
      <c r="K44" s="32" t="str">
        <f>IFERROR(INDEX('[1]予選ヒート-レース結果表・グリッド用（貼付）'!$A:$Z,MATCH($G43,'[1]予選ヒート-レース結果表・グリッド用（貼付）'!$A:$A,0),MATCH("Model/Engine",'[1]予選ヒート-レース結果表・グリッド用（貼付）'!$1:$1,0)),"")</f>
        <v>dragocorse/VORTEX</v>
      </c>
      <c r="L44" s="47"/>
      <c r="M44" s="8"/>
    </row>
    <row r="45" spans="1:13" ht="9" customHeight="1" x14ac:dyDescent="0.15">
      <c r="A45" s="8"/>
      <c r="B45" s="20"/>
      <c r="C45" s="44" t="str">
        <f>IF(IFERROR(INDEX('[1]予選ヒート-レース結果表・グリッド用（貼付）'!$A:$Z,MATCH($B43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43,'[1]予選ヒート-レース結果表・グリッド用（貼付）'!$A:$A,0),MATCH("team",'[1]予選ヒート-レース結果表・グリッド用（貼付）'!$1:$1,0)),""))</f>
        <v>TAKETTI motorsport</v>
      </c>
      <c r="D45" s="45"/>
      <c r="E45" s="44"/>
      <c r="F45" s="39"/>
      <c r="G45" s="20"/>
      <c r="H45" s="44" t="str">
        <f>IFERROR(IF(INDEX('[1]予選ヒート-レース結果表・グリッド用（貼付）'!$A:$Z,MATCH($G43,'[1]予選ヒート-レース結果表・グリッド用（貼付）'!$A:$A,0),MATCH("team",'[1]予選ヒート-レース結果表・グリッド用（貼付）'!$1:$1,0))=0,"",INDEX('[1]予選ヒート-レース結果表・グリッド用（貼付）'!$A:$Z,MATCH($G43,'[1]予選ヒート-レース結果表・グリッド用（貼付）'!$A:$A,0),MATCH("team",'[1]予選ヒート-レース結果表・グリッド用（貼付）'!$1:$1,0))),"")</f>
        <v>ぴぃたぁぱん</v>
      </c>
      <c r="I45" s="45"/>
      <c r="J45" s="44"/>
      <c r="K45" s="39"/>
      <c r="L45" s="40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f>IF(MAX('[1]予選ヒート-レース結果表・グリッド用（貼付）'!A:A)&gt;G43,G43+1,"")</f>
        <v>17</v>
      </c>
      <c r="C47" s="42">
        <f>IFERROR(INDEX('[1]予選ヒート-レース結果表・グリッド用（貼付）'!$A:$Z,MATCH($B47,'[1]予選ヒート-レース結果表・グリッド用（貼付）'!$A:$A,0),MATCH("No.",'[1]予選ヒート-レース結果表・グリッド用（貼付）'!$1:$1,0)),"")</f>
        <v>14</v>
      </c>
      <c r="D47" s="28" t="str">
        <f>IFERROR(INDEX('[1]予選ヒート-レース結果表・グリッド用（貼付）'!$A:$Z,MATCH($B47,'[1]予選ヒート-レース結果表・グリッド用（貼付）'!$A:$A,0),MATCH("名前",'[1]予選ヒート-レース結果表・グリッド用（貼付）'!$1:$1,0)),"")</f>
        <v>川口 共水</v>
      </c>
      <c r="E47" s="28"/>
      <c r="F47" s="30"/>
      <c r="G47" s="1">
        <f>IF(MAX('[1]予選ヒート-レース結果表・グリッド用（貼付）'!A:A)&gt;B47,B47+1,"")</f>
        <v>18</v>
      </c>
      <c r="H47" s="42">
        <f>IFERROR(INDEX('[1]予選ヒート-レース結果表・グリッド用（貼付）'!$A:$Z,MATCH($G47,'[1]予選ヒート-レース結果表・グリッド用（貼付）'!$A:$A,0),MATCH("No.",'[1]予選ヒート-レース結果表・グリッド用（貼付）'!$1:$1,0)),"")</f>
        <v>99</v>
      </c>
      <c r="I47" s="28" t="str">
        <f>IFERROR(INDEX('[1]予選ヒート-レース結果表・グリッド用（貼付）'!$A:$Z,MATCH($G47,'[1]予選ヒート-レース結果表・グリッド用（貼付）'!$A:$A,0),MATCH("名前",'[1]予選ヒート-レース結果表・グリッド用（貼付）'!$1:$1,0)),"")</f>
        <v>加藤 良正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tr">
        <f>IFERROR(IF(INDEX('[1]予選ヒート-レース結果表・グリッド用（貼付）'!$A:$Z,MATCH(B47,'[1]予選ヒート-レース結果表・グリッド用（貼付）'!$A:$A,0),MATCH("Make",'[1]予選ヒート-レース結果表・グリッド用（貼付）'!$1:$1,0))=0,"",INDEX('[1]予選ヒート-レース結果表・グリッド用（貼付）'!$A:$Z,MATCH(B47,'[1]予選ヒート-レース結果表・グリッド用（貼付）'!$A:$A,0),MATCH("Make",'[1]予選ヒート-レース結果表・グリッド用（貼付）'!$1:$1,0))),"")</f>
        <v>Master</v>
      </c>
      <c r="D48" s="33"/>
      <c r="E48" s="43"/>
      <c r="F48" s="32" t="str">
        <f>IFERROR(INDEX('[1]予選ヒート-レース結果表・グリッド用（貼付）'!$A:$Z,MATCH($B47,'[1]予選ヒート-レース結果表・グリッド用（貼付）'!$A:$A,0),MATCH("Model/Engine",'[1]予選ヒート-レース結果表・グリッド用（貼付）'!$1:$1,0)),"")</f>
        <v>TONYKART/VORTEX</v>
      </c>
      <c r="G48" s="20"/>
      <c r="H48" s="35" t="str">
        <f>IFERROR(IF(INDEX('[1]予選ヒート-レース結果表・グリッド用（貼付）'!$A:$Z,MATCH(G47,'[1]予選ヒート-レース結果表・グリッド用（貼付）'!$A:$A,0),MATCH("Make",'[1]予選ヒート-レース結果表・グリッド用（貼付）'!$1:$1,0))=0,"",INDEX('[1]予選ヒート-レース結果表・グリッド用（貼付）'!$A:$Z,MATCH(G47,'[1]予選ヒート-レース結果表・グリッド用（貼付）'!$A:$A,0),MATCH("Make",'[1]予選ヒート-レース結果表・グリッド用（貼付）'!$1:$1,0))),"")</f>
        <v>Master</v>
      </c>
      <c r="I48" s="33"/>
      <c r="J48" s="43"/>
      <c r="K48" s="32" t="str">
        <f>IFERROR(INDEX('[1]予選ヒート-レース結果表・グリッド用（貼付）'!$A:$Z,MATCH($G47,'[1]予選ヒート-レース結果表・グリッド用（貼付）'!$A:$A,0),MATCH("Model/Engine",'[1]予選ヒート-レース結果表・グリッド用（貼付）'!$1:$1,0)),"")</f>
        <v>CRG/VORTEX</v>
      </c>
      <c r="L48" s="47"/>
      <c r="M48" s="8"/>
    </row>
    <row r="49" spans="1:13" ht="9" customHeight="1" x14ac:dyDescent="0.15">
      <c r="A49" s="8"/>
      <c r="B49" s="20"/>
      <c r="C49" s="44" t="str">
        <f>IF(IFERROR(INDEX('[1]予選ヒート-レース結果表・グリッド用（貼付）'!$A:$Z,MATCH($B47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47,'[1]予選ヒート-レース結果表・グリッド用（貼付）'!$A:$A,0),MATCH("team",'[1]予選ヒート-レース結果表・グリッド用（貼付）'!$1:$1,0)),""))</f>
        <v>RS nakatsuchi</v>
      </c>
      <c r="D49" s="45"/>
      <c r="E49" s="44"/>
      <c r="F49" s="39"/>
      <c r="G49" s="20"/>
      <c r="H49" s="44" t="str">
        <f>IFERROR(IF(INDEX('[1]予選ヒート-レース結果表・グリッド用（貼付）'!$A:$Z,MATCH($G47,'[1]予選ヒート-レース結果表・グリッド用（貼付）'!$A:$A,0),MATCH("team",'[1]予選ヒート-レース結果表・グリッド用（貼付）'!$1:$1,0))=0,"",INDEX('[1]予選ヒート-レース結果表・グリッド用（貼付）'!$A:$Z,MATCH($G47,'[1]予選ヒート-レース結果表・グリッド用（貼付）'!$A:$A,0),MATCH("team",'[1]予選ヒート-レース結果表・グリッド用（貼付）'!$1:$1,0))),"")</f>
        <v>ぴぃたぁぱん</v>
      </c>
      <c r="I49" s="45"/>
      <c r="J49" s="44"/>
      <c r="K49" s="39"/>
      <c r="L49" s="40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f>IF(MAX('[1]予選ヒート-レース結果表・グリッド用（貼付）'!A:A)&gt;G47,G47+1,"")</f>
        <v>19</v>
      </c>
      <c r="C51" s="42">
        <f>IFERROR(INDEX('[1]予選ヒート-レース結果表・グリッド用（貼付）'!$A:$Z,MATCH($B51,'[1]予選ヒート-レース結果表・グリッド用（貼付）'!$A:$A,0),MATCH("No.",'[1]予選ヒート-レース結果表・グリッド用（貼付）'!$1:$1,0)),"")</f>
        <v>92</v>
      </c>
      <c r="D51" s="28" t="str">
        <f>IFERROR(INDEX('[1]予選ヒート-レース結果表・グリッド用（貼付）'!$A:$Z,MATCH($B51,'[1]予選ヒート-レース結果表・グリッド用（貼付）'!$A:$A,0),MATCH("名前",'[1]予選ヒート-レース結果表・グリッド用（貼付）'!$1:$1,0)),"")</f>
        <v>國友 拓哉</v>
      </c>
      <c r="E51" s="28"/>
      <c r="F51" s="30"/>
      <c r="G51" s="1" t="str">
        <f>IF(MAX('[1]予選ヒート-レース結果表・グリッド用（貼付）'!A:A)&gt;B51,B51+1,"")</f>
        <v/>
      </c>
      <c r="H51" s="42" t="str">
        <f>IFERROR(INDEX('[1]予選ヒート-レース結果表・グリッド用（貼付）'!$A:$Z,MATCH($G51,'[1]予選ヒート-レース結果表・グリッド用（貼付）'!$A:$A,0),MATCH("No.",'[1]予選ヒート-レース結果表・グリッド用（貼付）'!$1:$1,0)),"")</f>
        <v/>
      </c>
      <c r="I51" s="28" t="str">
        <f>IFERROR(INDEX('[1]予選ヒート-レース結果表・グリッド用（貼付）'!$A:$Z,MATCH($G51,'[1]予選ヒート-レース結果表・グリッド用（貼付）'!$A:$A,0),MATCH("名前",'[1]予選ヒート-レース結果表・グリッド用（貼付）'!$1:$1,0)),"")</f>
        <v/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tr">
        <f>IFERROR(IF(INDEX('[1]予選ヒート-レース結果表・グリッド用（貼付）'!$A:$Z,MATCH(B51,'[1]予選ヒート-レース結果表・グリッド用（貼付）'!$A:$A,0),MATCH("Make",'[1]予選ヒート-レース結果表・グリッド用（貼付）'!$1:$1,0))=0,"",INDEX('[1]予選ヒート-レース結果表・グリッド用（貼付）'!$A:$Z,MATCH(B51,'[1]予選ヒート-レース結果表・グリッド用（貼付）'!$A:$A,0),MATCH("Make",'[1]予選ヒート-レース結果表・グリッド用（貼付）'!$1:$1,0))),"")</f>
        <v>Master</v>
      </c>
      <c r="D52" s="33"/>
      <c r="E52" s="43"/>
      <c r="F52" s="32" t="str">
        <f>IFERROR(INDEX('[1]予選ヒート-レース結果表・グリッド用（貼付）'!$A:$Z,MATCH($B51,'[1]予選ヒート-レース結果表・グリッド用（貼付）'!$A:$A,0),MATCH("Model/Engine",'[1]予選ヒート-レース結果表・グリッド用（貼付）'!$1:$1,0)),"")</f>
        <v>CRG/VORTEX</v>
      </c>
      <c r="G52" s="20"/>
      <c r="H52" s="35" t="str">
        <f>IFERROR(IF(INDEX('[1]予選ヒート-レース結果表・グリッド用（貼付）'!$A:$Z,MATCH(G51,'[1]予選ヒート-レース結果表・グリッド用（貼付）'!$A:$A,0),MATCH("Make",'[1]予選ヒート-レース結果表・グリッド用（貼付）'!$1:$1,0))=0,"",INDEX('[1]予選ヒート-レース結果表・グリッド用（貼付）'!$A:$Z,MATCH(G51,'[1]予選ヒート-レース結果表・グリッド用（貼付）'!$A:$A,0),MATCH("Make",'[1]予選ヒート-レース結果表・グリッド用（貼付）'!$1:$1,0))),"")</f>
        <v/>
      </c>
      <c r="I52" s="33"/>
      <c r="J52" s="43"/>
      <c r="K52" s="32" t="str">
        <f>IFERROR(INDEX('[1]予選ヒート-レース結果表・グリッド用（貼付）'!$A:$Z,MATCH($G51,'[1]予選ヒート-レース結果表・グリッド用（貼付）'!$A:$A,0),MATCH("Model/Engine",'[1]予選ヒート-レース結果表・グリッド用（貼付）'!$1:$1,0)),"")</f>
        <v/>
      </c>
      <c r="L52" s="47"/>
      <c r="M52" s="8"/>
    </row>
    <row r="53" spans="1:13" ht="9" customHeight="1" x14ac:dyDescent="0.15">
      <c r="A53" s="8"/>
      <c r="B53" s="20"/>
      <c r="C53" s="44" t="str">
        <f>IF(IFERROR(INDEX('[1]予選ヒート-レース結果表・グリッド用（貼付）'!$A:$Z,MATCH($B51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51,'[1]予選ヒート-レース結果表・グリッド用（貼付）'!$A:$A,0),MATCH("team",'[1]予選ヒート-レース結果表・グリッド用（貼付）'!$1:$1,0)),""))</f>
        <v>ぴぃたぁぱん</v>
      </c>
      <c r="D53" s="45"/>
      <c r="E53" s="44"/>
      <c r="F53" s="39"/>
      <c r="G53" s="20"/>
      <c r="H53" s="44" t="str">
        <f>IFERROR(IF(INDEX('[1]予選ヒート-レース結果表・グリッド用（貼付）'!$A:$Z,MATCH($G51,'[1]予選ヒート-レース結果表・グリッド用（貼付）'!$A:$A,0),MATCH("team",'[1]予選ヒート-レース結果表・グリッド用（貼付）'!$1:$1,0))=0,"",INDEX('[1]予選ヒート-レース結果表・グリッド用（貼付）'!$A:$Z,MATCH($G51,'[1]予選ヒート-レース結果表・グリッド用（貼付）'!$A:$A,0),MATCH("team",'[1]予選ヒート-レース結果表・グリッド用（貼付）'!$1:$1,0))),"")</f>
        <v/>
      </c>
      <c r="I53" s="45"/>
      <c r="J53" s="44"/>
      <c r="K53" s="39"/>
      <c r="L53" s="40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 t="str">
        <f>IF(MAX('[1]予選ヒート-レース結果表・グリッド用（貼付）'!A:A)&gt;G51,G51+1,"")</f>
        <v/>
      </c>
      <c r="C55" s="42" t="str">
        <f>IFERROR(INDEX('[1]予選ヒート-レース結果表・グリッド用（貼付）'!$A:$Z,MATCH($B55,'[1]予選ヒート-レース結果表・グリッド用（貼付）'!$A:$A,0),MATCH("No.",'[1]予選ヒート-レース結果表・グリッド用（貼付）'!$1:$1,0)),"")</f>
        <v/>
      </c>
      <c r="D55" s="28" t="str">
        <f>IFERROR(INDEX('[1]予選ヒート-レース結果表・グリッド用（貼付）'!$A:$Z,MATCH($B55,'[1]予選ヒート-レース結果表・グリッド用（貼付）'!$A:$A,0),MATCH("名前",'[1]予選ヒート-レース結果表・グリッド用（貼付）'!$1:$1,0)),"")</f>
        <v/>
      </c>
      <c r="E55" s="28"/>
      <c r="F55" s="30"/>
      <c r="G55" s="1" t="str">
        <f>IF(MAX('[1]予選ヒート-レース結果表・グリッド用（貼付）'!A:A)&gt;B55,B55+1,"")</f>
        <v/>
      </c>
      <c r="H55" s="42" t="str">
        <f>IFERROR(INDEX('[1]予選ヒート-レース結果表・グリッド用（貼付）'!$A:$Z,MATCH($G55,'[1]予選ヒート-レース結果表・グリッド用（貼付）'!$A:$A,0),MATCH("No.",'[1]予選ヒート-レース結果表・グリッド用（貼付）'!$1:$1,0)),"")</f>
        <v/>
      </c>
      <c r="I55" s="28" t="str">
        <f>IFERROR(INDEX('[1]予選ヒート-レース結果表・グリッド用（貼付）'!$A:$Z,MATCH($G55,'[1]予選ヒート-レース結果表・グリッド用（貼付）'!$A:$A,0),MATCH("名前",'[1]予選ヒート-レース結果表・グリッド用（貼付）'!$1:$1,0)),"")</f>
        <v/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tr">
        <f>IFERROR(IF(INDEX('[1]予選ヒート-レース結果表・グリッド用（貼付）'!$A:$Z,MATCH(B55,'[1]予選ヒート-レース結果表・グリッド用（貼付）'!$A:$A,0),MATCH("Make",'[1]予選ヒート-レース結果表・グリッド用（貼付）'!$1:$1,0))=0,"",INDEX('[1]予選ヒート-レース結果表・グリッド用（貼付）'!$A:$Z,MATCH(B55,'[1]予選ヒート-レース結果表・グリッド用（貼付）'!$A:$A,0),MATCH("Make",'[1]予選ヒート-レース結果表・グリッド用（貼付）'!$1:$1,0))),"")</f>
        <v/>
      </c>
      <c r="D56" s="33"/>
      <c r="E56" s="43"/>
      <c r="F56" s="32" t="str">
        <f>IFERROR(INDEX('[1]予選ヒート-レース結果表・グリッド用（貼付）'!$A:$Z,MATCH($B55,'[1]予選ヒート-レース結果表・グリッド用（貼付）'!$A:$A,0),MATCH("Model/Engine",'[1]予選ヒート-レース結果表・グリッド用（貼付）'!$1:$1,0)),"")</f>
        <v/>
      </c>
      <c r="G56" s="20"/>
      <c r="H56" s="35" t="str">
        <f>IFERROR(IF(INDEX('[1]予選ヒート-レース結果表・グリッド用（貼付）'!$A:$Z,MATCH(G55,'[1]予選ヒート-レース結果表・グリッド用（貼付）'!$A:$A,0),MATCH("Make",'[1]予選ヒート-レース結果表・グリッド用（貼付）'!$1:$1,0))=0,"",INDEX('[1]予選ヒート-レース結果表・グリッド用（貼付）'!$A:$Z,MATCH(G55,'[1]予選ヒート-レース結果表・グリッド用（貼付）'!$A:$A,0),MATCH("Make",'[1]予選ヒート-レース結果表・グリッド用（貼付）'!$1:$1,0))),"")</f>
        <v/>
      </c>
      <c r="I56" s="33"/>
      <c r="J56" s="43"/>
      <c r="K56" s="32" t="str">
        <f>IFERROR(INDEX('[1]予選ヒート-レース結果表・グリッド用（貼付）'!$A:$Z,MATCH($G55,'[1]予選ヒート-レース結果表・グリッド用（貼付）'!$A:$A,0),MATCH("Model/Engine",'[1]予選ヒート-レース結果表・グリッド用（貼付）'!$1:$1,0)),"")</f>
        <v/>
      </c>
      <c r="L56" s="47"/>
      <c r="M56" s="8"/>
    </row>
    <row r="57" spans="1:13" ht="9" customHeight="1" x14ac:dyDescent="0.15">
      <c r="A57" s="8"/>
      <c r="B57" s="20"/>
      <c r="C57" s="44" t="str">
        <f>IF(IFERROR(INDEX('[1]予選ヒート-レース結果表・グリッド用（貼付）'!$A:$Z,MATCH($B55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55,'[1]予選ヒート-レース結果表・グリッド用（貼付）'!$A:$A,0),MATCH("team",'[1]予選ヒート-レース結果表・グリッド用（貼付）'!$1:$1,0)),""))</f>
        <v/>
      </c>
      <c r="D57" s="45"/>
      <c r="E57" s="44"/>
      <c r="F57" s="39"/>
      <c r="G57" s="20"/>
      <c r="H57" s="44" t="str">
        <f>IFERROR(IF(INDEX('[1]予選ヒート-レース結果表・グリッド用（貼付）'!$A:$Z,MATCH($G55,'[1]予選ヒート-レース結果表・グリッド用（貼付）'!$A:$A,0),MATCH("team",'[1]予選ヒート-レース結果表・グリッド用（貼付）'!$1:$1,0))=0,"",INDEX('[1]予選ヒート-レース結果表・グリッド用（貼付）'!$A:$Z,MATCH($G55,'[1]予選ヒート-レース結果表・グリッド用（貼付）'!$A:$A,0),MATCH("team",'[1]予選ヒート-レース結果表・グリッド用（貼付）'!$1:$1,0))),"")</f>
        <v/>
      </c>
      <c r="I57" s="45"/>
      <c r="J57" s="44"/>
      <c r="K57" s="39"/>
      <c r="L57" s="40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 t="str">
        <f>IF(MAX('[1]予選ヒート-レース結果表・グリッド用（貼付）'!A:A)&gt;G55,G55+1,"")</f>
        <v/>
      </c>
      <c r="C59" s="42" t="str">
        <f>IFERROR(INDEX('[1]予選ヒート-レース結果表・グリッド用（貼付）'!$A:$Z,MATCH($B59,'[1]予選ヒート-レース結果表・グリッド用（貼付）'!$A:$A,0),MATCH("No.",'[1]予選ヒート-レース結果表・グリッド用（貼付）'!$1:$1,0)),"")</f>
        <v/>
      </c>
      <c r="D59" s="28" t="str">
        <f>IFERROR(INDEX('[1]予選ヒート-レース結果表・グリッド用（貼付）'!$A:$Z,MATCH($B59,'[1]予選ヒート-レース結果表・グリッド用（貼付）'!$A:$A,0),MATCH("名前",'[1]予選ヒート-レース結果表・グリッド用（貼付）'!$1:$1,0)),"")</f>
        <v/>
      </c>
      <c r="E59" s="28"/>
      <c r="F59" s="30"/>
      <c r="G59" s="1" t="str">
        <f>IF(MAX('[1]予選ヒート-レース結果表・グリッド用（貼付）'!A:A)&gt;B59,B59+1,"")</f>
        <v/>
      </c>
      <c r="H59" s="42" t="str">
        <f>IFERROR(INDEX('[1]予選ヒート-レース結果表・グリッド用（貼付）'!$A:$Z,MATCH($G59,'[1]予選ヒート-レース結果表・グリッド用（貼付）'!$A:$A,0),MATCH("No.",'[1]予選ヒート-レース結果表・グリッド用（貼付）'!$1:$1,0)),"")</f>
        <v/>
      </c>
      <c r="I59" s="28" t="str">
        <f>IFERROR(INDEX('[1]予選ヒート-レース結果表・グリッド用（貼付）'!$A:$Z,MATCH($G59,'[1]予選ヒート-レース結果表・グリッド用（貼付）'!$A:$A,0),MATCH("名前",'[1]予選ヒート-レース結果表・グリッド用（貼付）'!$1:$1,0)),"")</f>
        <v/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tr">
        <f>IFERROR(IF(INDEX('[1]予選ヒート-レース結果表・グリッド用（貼付）'!$A:$Z,MATCH(B59,'[1]予選ヒート-レース結果表・グリッド用（貼付）'!$A:$A,0),MATCH("Make",'[1]予選ヒート-レース結果表・グリッド用（貼付）'!$1:$1,0))=0,"",INDEX('[1]予選ヒート-レース結果表・グリッド用（貼付）'!$A:$Z,MATCH(B59,'[1]予選ヒート-レース結果表・グリッド用（貼付）'!$A:$A,0),MATCH("Make",'[1]予選ヒート-レース結果表・グリッド用（貼付）'!$1:$1,0))),"")</f>
        <v/>
      </c>
      <c r="D60" s="33"/>
      <c r="E60" s="43"/>
      <c r="F60" s="32" t="str">
        <f>IFERROR(INDEX('[1]予選ヒート-レース結果表・グリッド用（貼付）'!$A:$Z,MATCH($B59,'[1]予選ヒート-レース結果表・グリッド用（貼付）'!$A:$A,0),MATCH("Model/Engine",'[1]予選ヒート-レース結果表・グリッド用（貼付）'!$1:$1,0)),"")</f>
        <v/>
      </c>
      <c r="G60" s="20"/>
      <c r="H60" s="35" t="str">
        <f>IFERROR(IF(INDEX('[1]予選ヒート-レース結果表・グリッド用（貼付）'!$A:$Z,MATCH(G59,'[1]予選ヒート-レース結果表・グリッド用（貼付）'!$A:$A,0),MATCH("Make",'[1]予選ヒート-レース結果表・グリッド用（貼付）'!$1:$1,0))=0,"",INDEX('[1]予選ヒート-レース結果表・グリッド用（貼付）'!$A:$Z,MATCH(G59,'[1]予選ヒート-レース結果表・グリッド用（貼付）'!$A:$A,0),MATCH("Make",'[1]予選ヒート-レース結果表・グリッド用（貼付）'!$1:$1,0))),"")</f>
        <v/>
      </c>
      <c r="I60" s="33"/>
      <c r="J60" s="43"/>
      <c r="K60" s="32" t="str">
        <f>IFERROR(INDEX('[1]予選ヒート-レース結果表・グリッド用（貼付）'!$A:$Z,MATCH($G59,'[1]予選ヒート-レース結果表・グリッド用（貼付）'!$A:$A,0),MATCH("Model/Engine",'[1]予選ヒート-レース結果表・グリッド用（貼付）'!$1:$1,0)),"")</f>
        <v/>
      </c>
      <c r="L60" s="47"/>
      <c r="M60" s="8"/>
    </row>
    <row r="61" spans="1:13" ht="9" customHeight="1" x14ac:dyDescent="0.15">
      <c r="A61" s="8"/>
      <c r="B61" s="20"/>
      <c r="C61" s="44" t="str">
        <f>IF(IFERROR(INDEX('[1]予選ヒート-レース結果表・グリッド用（貼付）'!$A:$Z,MATCH($B59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59,'[1]予選ヒート-レース結果表・グリッド用（貼付）'!$A:$A,0),MATCH("team",'[1]予選ヒート-レース結果表・グリッド用（貼付）'!$1:$1,0)),""))</f>
        <v/>
      </c>
      <c r="D61" s="45"/>
      <c r="E61" s="44"/>
      <c r="F61" s="39"/>
      <c r="G61" s="20"/>
      <c r="H61" s="44" t="str">
        <f>IFERROR(IF(INDEX('[1]予選ヒート-レース結果表・グリッド用（貼付）'!$A:$Z,MATCH($G59,'[1]予選ヒート-レース結果表・グリッド用（貼付）'!$A:$A,0),MATCH("team",'[1]予選ヒート-レース結果表・グリッド用（貼付）'!$1:$1,0))=0,"",INDEX('[1]予選ヒート-レース結果表・グリッド用（貼付）'!$A:$Z,MATCH($G59,'[1]予選ヒート-レース結果表・グリッド用（貼付）'!$A:$A,0),MATCH("team",'[1]予選ヒート-レース結果表・グリッド用（貼付）'!$1:$1,0))),"")</f>
        <v/>
      </c>
      <c r="I61" s="45"/>
      <c r="J61" s="44"/>
      <c r="K61" s="39"/>
      <c r="L61" s="40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 t="str">
        <f>IF(MAX('[1]予選ヒート-レース結果表・グリッド用（貼付）'!A:A)&gt;G59,G59+1,"")</f>
        <v/>
      </c>
      <c r="C63" s="42" t="str">
        <f>IFERROR(INDEX('[1]予選ヒート-レース結果表・グリッド用（貼付）'!$A:$Z,MATCH($B63,'[1]予選ヒート-レース結果表・グリッド用（貼付）'!$A:$A,0),MATCH("No.",'[1]予選ヒート-レース結果表・グリッド用（貼付）'!$1:$1,0)),"")</f>
        <v/>
      </c>
      <c r="D63" s="28" t="str">
        <f>IFERROR(INDEX('[1]予選ヒート-レース結果表・グリッド用（貼付）'!$A:$Z,MATCH($B63,'[1]予選ヒート-レース結果表・グリッド用（貼付）'!$A:$A,0),MATCH("名前",'[1]予選ヒート-レース結果表・グリッド用（貼付）'!$1:$1,0)),"")</f>
        <v/>
      </c>
      <c r="E63" s="28"/>
      <c r="F63" s="30"/>
      <c r="G63" s="1" t="str">
        <f>IF(MAX('[1]予選ヒート-レース結果表・グリッド用（貼付）'!A:A)&gt;B63,B63+1,"")</f>
        <v/>
      </c>
      <c r="H63" s="42" t="str">
        <f>IFERROR(INDEX('[1]予選ヒート-レース結果表・グリッド用（貼付）'!$A:$Z,MATCH($G63,'[1]予選ヒート-レース結果表・グリッド用（貼付）'!$A:$A,0),MATCH("No.",'[1]予選ヒート-レース結果表・グリッド用（貼付）'!$1:$1,0)),"")</f>
        <v/>
      </c>
      <c r="I63" s="28" t="str">
        <f>IFERROR(INDEX('[1]予選ヒート-レース結果表・グリッド用（貼付）'!$A:$Z,MATCH($G63,'[1]予選ヒート-レース結果表・グリッド用（貼付）'!$A:$A,0),MATCH("名前",'[1]予選ヒート-レース結果表・グリッド用（貼付）'!$1:$1,0)),"")</f>
        <v/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tr">
        <f>IFERROR(IF(INDEX('[1]予選ヒート-レース結果表・グリッド用（貼付）'!$A:$Z,MATCH(B63,'[1]予選ヒート-レース結果表・グリッド用（貼付）'!$A:$A,0),MATCH("Make",'[1]予選ヒート-レース結果表・グリッド用（貼付）'!$1:$1,0))=0,"",INDEX('[1]予選ヒート-レース結果表・グリッド用（貼付）'!$A:$Z,MATCH(B63,'[1]予選ヒート-レース結果表・グリッド用（貼付）'!$A:$A,0),MATCH("Make",'[1]予選ヒート-レース結果表・グリッド用（貼付）'!$1:$1,0))),"")</f>
        <v/>
      </c>
      <c r="D64" s="33"/>
      <c r="E64" s="43"/>
      <c r="F64" s="32" t="str">
        <f>IFERROR(INDEX('[1]予選ヒート-レース結果表・グリッド用（貼付）'!$A:$Z,MATCH($B63,'[1]予選ヒート-レース結果表・グリッド用（貼付）'!$A:$A,0),MATCH("Model/Engine",'[1]予選ヒート-レース結果表・グリッド用（貼付）'!$1:$1,0)),"")</f>
        <v/>
      </c>
      <c r="G64" s="20"/>
      <c r="H64" s="35" t="str">
        <f>IFERROR(IF(INDEX('[1]予選ヒート-レース結果表・グリッド用（貼付）'!$A:$Z,MATCH(G63,'[1]予選ヒート-レース結果表・グリッド用（貼付）'!$A:$A,0),MATCH("Make",'[1]予選ヒート-レース結果表・グリッド用（貼付）'!$1:$1,0))=0,"",INDEX('[1]予選ヒート-レース結果表・グリッド用（貼付）'!$A:$Z,MATCH(G63,'[1]予選ヒート-レース結果表・グリッド用（貼付）'!$A:$A,0),MATCH("Make",'[1]予選ヒート-レース結果表・グリッド用（貼付）'!$1:$1,0))),"")</f>
        <v/>
      </c>
      <c r="I64" s="33"/>
      <c r="J64" s="43"/>
      <c r="K64" s="32" t="str">
        <f>IFERROR(INDEX('[1]予選ヒート-レース結果表・グリッド用（貼付）'!$A:$Z,MATCH($G63,'[1]予選ヒート-レース結果表・グリッド用（貼付）'!$A:$A,0),MATCH("Model/Engine",'[1]予選ヒート-レース結果表・グリッド用（貼付）'!$1:$1,0)),"")</f>
        <v/>
      </c>
      <c r="L64" s="47"/>
      <c r="M64" s="8"/>
    </row>
    <row r="65" spans="1:13" ht="9" customHeight="1" x14ac:dyDescent="0.15">
      <c r="A65" s="8"/>
      <c r="B65" s="20"/>
      <c r="C65" s="44" t="str">
        <f>IF(IFERROR(INDEX('[1]予選ヒート-レース結果表・グリッド用（貼付）'!$A:$Z,MATCH($B63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63,'[1]予選ヒート-レース結果表・グリッド用（貼付）'!$A:$A,0),MATCH("team",'[1]予選ヒート-レース結果表・グリッド用（貼付）'!$1:$1,0)),""))</f>
        <v/>
      </c>
      <c r="D65" s="45"/>
      <c r="E65" s="44"/>
      <c r="F65" s="39"/>
      <c r="G65" s="20"/>
      <c r="H65" s="44" t="str">
        <f>IFERROR(IF(INDEX('[1]予選ヒート-レース結果表・グリッド用（貼付）'!$A:$Z,MATCH($G63,'[1]予選ヒート-レース結果表・グリッド用（貼付）'!$A:$A,0),MATCH("team",'[1]予選ヒート-レース結果表・グリッド用（貼付）'!$1:$1,0))=0,"",INDEX('[1]予選ヒート-レース結果表・グリッド用（貼付）'!$A:$Z,MATCH($G63,'[1]予選ヒート-レース結果表・グリッド用（貼付）'!$A:$A,0),MATCH("team",'[1]予選ヒート-レース結果表・グリッド用（貼付）'!$1:$1,0))),"")</f>
        <v/>
      </c>
      <c r="I65" s="45"/>
      <c r="J65" s="44"/>
      <c r="K65" s="39"/>
      <c r="L65" s="40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 t="str">
        <f>IF(MAX('[1]予選ヒート-レース結果表・グリッド用（貼付）'!A:A)&gt;G63,G63+1,"")</f>
        <v/>
      </c>
      <c r="C67" s="42" t="str">
        <f>IFERROR(INDEX('[1]予選ヒート-レース結果表・グリッド用（貼付）'!$A:$Z,MATCH($B67,'[1]予選ヒート-レース結果表・グリッド用（貼付）'!$A:$A,0),MATCH("No.",'[1]予選ヒート-レース結果表・グリッド用（貼付）'!$1:$1,0)),"")</f>
        <v/>
      </c>
      <c r="D67" s="28" t="str">
        <f>IFERROR(INDEX('[1]予選ヒート-レース結果表・グリッド用（貼付）'!$A:$Z,MATCH($B67,'[1]予選ヒート-レース結果表・グリッド用（貼付）'!$A:$A,0),MATCH("名前",'[1]予選ヒート-レース結果表・グリッド用（貼付）'!$1:$1,0)),"")</f>
        <v/>
      </c>
      <c r="E67" s="28"/>
      <c r="F67" s="30"/>
      <c r="G67" s="1" t="str">
        <f>IF(MAX('[1]予選ヒート-レース結果表・グリッド用（貼付）'!A:A)&gt;B67,B67+1,"")</f>
        <v/>
      </c>
      <c r="H67" s="42" t="str">
        <f>IFERROR(INDEX('[1]予選ヒート-レース結果表・グリッド用（貼付）'!$A:$Z,MATCH($G67,'[1]予選ヒート-レース結果表・グリッド用（貼付）'!$A:$A,0),MATCH("No.",'[1]予選ヒート-レース結果表・グリッド用（貼付）'!$1:$1,0)),"")</f>
        <v/>
      </c>
      <c r="I67" s="28" t="str">
        <f>IFERROR(INDEX('[1]予選ヒート-レース結果表・グリッド用（貼付）'!$A:$Z,MATCH($G67,'[1]予選ヒート-レース結果表・グリッド用（貼付）'!$A:$A,0),MATCH("名前",'[1]予選ヒート-レース結果表・グリッド用（貼付）'!$1:$1,0)),"")</f>
        <v/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tr">
        <f>IFERROR(IF(INDEX('[1]予選ヒート-レース結果表・グリッド用（貼付）'!$A:$Z,MATCH(B67,'[1]予選ヒート-レース結果表・グリッド用（貼付）'!$A:$A,0),MATCH("Make",'[1]予選ヒート-レース結果表・グリッド用（貼付）'!$1:$1,0))=0,"",INDEX('[1]予選ヒート-レース結果表・グリッド用（貼付）'!$A:$Z,MATCH(B67,'[1]予選ヒート-レース結果表・グリッド用（貼付）'!$A:$A,0),MATCH("Make",'[1]予選ヒート-レース結果表・グリッド用（貼付）'!$1:$1,0))),"")</f>
        <v/>
      </c>
      <c r="D68" s="33"/>
      <c r="E68" s="43"/>
      <c r="F68" s="32" t="str">
        <f>IFERROR(INDEX('[1]予選ヒート-レース結果表・グリッド用（貼付）'!$A:$Z,MATCH($B67,'[1]予選ヒート-レース結果表・グリッド用（貼付）'!$A:$A,0),MATCH("Model/Engine",'[1]予選ヒート-レース結果表・グリッド用（貼付）'!$1:$1,0)),"")</f>
        <v/>
      </c>
      <c r="G68" s="20"/>
      <c r="H68" s="35" t="str">
        <f>IFERROR(IF(INDEX('[1]予選ヒート-レース結果表・グリッド用（貼付）'!$A:$Z,MATCH(G67,'[1]予選ヒート-レース結果表・グリッド用（貼付）'!$A:$A,0),MATCH("Make",'[1]予選ヒート-レース結果表・グリッド用（貼付）'!$1:$1,0))=0,"",INDEX('[1]予選ヒート-レース結果表・グリッド用（貼付）'!$A:$Z,MATCH(G67,'[1]予選ヒート-レース結果表・グリッド用（貼付）'!$A:$A,0),MATCH("Make",'[1]予選ヒート-レース結果表・グリッド用（貼付）'!$1:$1,0))),"")</f>
        <v/>
      </c>
      <c r="I68" s="33"/>
      <c r="J68" s="43"/>
      <c r="K68" s="32" t="str">
        <f>IFERROR(INDEX('[1]予選ヒート-レース結果表・グリッド用（貼付）'!$A:$Z,MATCH($G67,'[1]予選ヒート-レース結果表・グリッド用（貼付）'!$A:$A,0),MATCH("Model/Engine",'[1]予選ヒート-レース結果表・グリッド用（貼付）'!$1:$1,0)),"")</f>
        <v/>
      </c>
      <c r="L68" s="47"/>
      <c r="M68" s="8"/>
    </row>
    <row r="69" spans="1:13" ht="9" customHeight="1" x14ac:dyDescent="0.15">
      <c r="A69" s="8"/>
      <c r="B69" s="20"/>
      <c r="C69" s="44" t="str">
        <f>IF(IFERROR(INDEX('[1]予選ヒート-レース結果表・グリッド用（貼付）'!$A:$Z,MATCH($B67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67,'[1]予選ヒート-レース結果表・グリッド用（貼付）'!$A:$A,0),MATCH("team",'[1]予選ヒート-レース結果表・グリッド用（貼付）'!$1:$1,0)),""))</f>
        <v/>
      </c>
      <c r="D69" s="45"/>
      <c r="E69" s="44"/>
      <c r="F69" s="39"/>
      <c r="G69" s="20"/>
      <c r="H69" s="44" t="str">
        <f>IFERROR(IF(INDEX('[1]予選ヒート-レース結果表・グリッド用（貼付）'!$A:$Z,MATCH($G67,'[1]予選ヒート-レース結果表・グリッド用（貼付）'!$A:$A,0),MATCH("team",'[1]予選ヒート-レース結果表・グリッド用（貼付）'!$1:$1,0))=0,"",INDEX('[1]予選ヒート-レース結果表・グリッド用（貼付）'!$A:$Z,MATCH($G67,'[1]予選ヒート-レース結果表・グリッド用（貼付）'!$A:$A,0),MATCH("team",'[1]予選ヒート-レース結果表・グリッド用（貼付）'!$1:$1,0))),"")</f>
        <v/>
      </c>
      <c r="I69" s="45"/>
      <c r="J69" s="44"/>
      <c r="K69" s="39"/>
      <c r="L69" s="40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tr">
        <f>IF(MAX('[1]予選ヒート-レース結果表・グリッド用（貼付）'!A:A)&gt;G67,G67+1,"")</f>
        <v/>
      </c>
      <c r="C71" s="42" t="str">
        <f>IFERROR(INDEX('[1]予選ヒート-レース結果表・グリッド用（貼付）'!$A:$Z,MATCH($B71,'[1]予選ヒート-レース結果表・グリッド用（貼付）'!$A:$A,0),MATCH("No.",'[1]予選ヒート-レース結果表・グリッド用（貼付）'!$1:$1,0)),"")</f>
        <v/>
      </c>
      <c r="D71" s="28" t="str">
        <f>IFERROR(INDEX('[1]予選ヒート-レース結果表・グリッド用（貼付）'!$A:$Z,MATCH($B71,'[1]予選ヒート-レース結果表・グリッド用（貼付）'!$A:$A,0),MATCH("名前",'[1]予選ヒート-レース結果表・グリッド用（貼付）'!$1:$1,0)),"")</f>
        <v/>
      </c>
      <c r="E71" s="28"/>
      <c r="F71" s="30"/>
      <c r="G71" s="1" t="str">
        <f>IF(MAX('[1]予選ヒート-レース結果表・グリッド用（貼付）'!A:A)&gt;B71,B71+1,"")</f>
        <v/>
      </c>
      <c r="H71" s="42" t="str">
        <f>IFERROR(INDEX('[1]予選ヒート-レース結果表・グリッド用（貼付）'!$A:$Z,MATCH($G71,'[1]予選ヒート-レース結果表・グリッド用（貼付）'!$A:$A,0),MATCH("No.",'[1]予選ヒート-レース結果表・グリッド用（貼付）'!$1:$1,0)),"")</f>
        <v/>
      </c>
      <c r="I71" s="28" t="str">
        <f>IFERROR(INDEX('[1]予選ヒート-レース結果表・グリッド用（貼付）'!$A:$Z,MATCH($G71,'[1]予選ヒート-レース結果表・グリッド用（貼付）'!$A:$A,0),MATCH("名前",'[1]予選ヒート-レース結果表・グリッド用（貼付）'!$1:$1,0)),"")</f>
        <v/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tr">
        <f>IFERROR(IF(INDEX('[1]予選ヒート-レース結果表・グリッド用（貼付）'!$A:$Z,MATCH(B71,'[1]予選ヒート-レース結果表・グリッド用（貼付）'!$A:$A,0),MATCH("Make",'[1]予選ヒート-レース結果表・グリッド用（貼付）'!$1:$1,0))=0,"",INDEX('[1]予選ヒート-レース結果表・グリッド用（貼付）'!$A:$Z,MATCH(B71,'[1]予選ヒート-レース結果表・グリッド用（貼付）'!$A:$A,0),MATCH("Make",'[1]予選ヒート-レース結果表・グリッド用（貼付）'!$1:$1,0))),"")</f>
        <v/>
      </c>
      <c r="D72" s="33"/>
      <c r="E72" s="43"/>
      <c r="F72" s="32" t="str">
        <f>IFERROR(INDEX('[1]予選ヒート-レース結果表・グリッド用（貼付）'!$A:$Z,MATCH($B71,'[1]予選ヒート-レース結果表・グリッド用（貼付）'!$A:$A,0),MATCH("Model/Engine",'[1]予選ヒート-レース結果表・グリッド用（貼付）'!$1:$1,0)),"")</f>
        <v/>
      </c>
      <c r="G72" s="20"/>
      <c r="H72" s="35" t="str">
        <f>IFERROR(IF(INDEX('[1]予選ヒート-レース結果表・グリッド用（貼付）'!$A:$Z,MATCH(G71,'[1]予選ヒート-レース結果表・グリッド用（貼付）'!$A:$A,0),MATCH("Make",'[1]予選ヒート-レース結果表・グリッド用（貼付）'!$1:$1,0))=0,"",INDEX('[1]予選ヒート-レース結果表・グリッド用（貼付）'!$A:$Z,MATCH(G71,'[1]予選ヒート-レース結果表・グリッド用（貼付）'!$A:$A,0),MATCH("Make",'[1]予選ヒート-レース結果表・グリッド用（貼付）'!$1:$1,0))),"")</f>
        <v/>
      </c>
      <c r="I72" s="33"/>
      <c r="J72" s="43"/>
      <c r="K72" s="32" t="str">
        <f>IFERROR(INDEX('[1]予選ヒート-レース結果表・グリッド用（貼付）'!$A:$Z,MATCH($G71,'[1]予選ヒート-レース結果表・グリッド用（貼付）'!$A:$A,0),MATCH("Model/Engine",'[1]予選ヒート-レース結果表・グリッド用（貼付）'!$1:$1,0)),"")</f>
        <v/>
      </c>
      <c r="L72" s="47"/>
      <c r="M72" s="8"/>
    </row>
    <row r="73" spans="1:13" ht="9" customHeight="1" x14ac:dyDescent="0.15">
      <c r="A73" s="8"/>
      <c r="B73" s="20"/>
      <c r="C73" s="44" t="str">
        <f>IF(IFERROR(INDEX('[1]予選ヒート-レース結果表・グリッド用（貼付）'!$A:$Z,MATCH($B71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71,'[1]予選ヒート-レース結果表・グリッド用（貼付）'!$A:$A,0),MATCH("team",'[1]予選ヒート-レース結果表・グリッド用（貼付）'!$1:$1,0)),""))</f>
        <v/>
      </c>
      <c r="D73" s="45"/>
      <c r="E73" s="44"/>
      <c r="F73" s="39"/>
      <c r="G73" s="20"/>
      <c r="H73" s="44" t="str">
        <f>IFERROR(IF(INDEX('[1]予選ヒート-レース結果表・グリッド用（貼付）'!$A:$Z,MATCH($G71,'[1]予選ヒート-レース結果表・グリッド用（貼付）'!$A:$A,0),MATCH("team",'[1]予選ヒート-レース結果表・グリッド用（貼付）'!$1:$1,0))=0,"",INDEX('[1]予選ヒート-レース結果表・グリッド用（貼付）'!$A:$Z,MATCH($G71,'[1]予選ヒート-レース結果表・グリッド用（貼付）'!$A:$A,0),MATCH("team",'[1]予選ヒート-レース結果表・グリッド用（貼付）'!$1:$1,0))),"")</f>
        <v/>
      </c>
      <c r="I73" s="45"/>
      <c r="J73" s="44"/>
      <c r="K73" s="39"/>
      <c r="L73" s="40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tr">
        <f>IF(MAX('[1]予選ヒート-レース結果表・グリッド用（貼付）'!A:A)&gt;G71,G71+1,"")</f>
        <v/>
      </c>
      <c r="C75" s="42" t="str">
        <f>IFERROR(INDEX('[1]予選ヒート-レース結果表・グリッド用（貼付）'!$A:$Z,MATCH($B75,'[1]予選ヒート-レース結果表・グリッド用（貼付）'!$A:$A,0),MATCH("No.",'[1]予選ヒート-レース結果表・グリッド用（貼付）'!$1:$1,0)),"")</f>
        <v/>
      </c>
      <c r="D75" s="28" t="str">
        <f>IFERROR(INDEX('[1]予選ヒート-レース結果表・グリッド用（貼付）'!$A:$Z,MATCH($B75,'[1]予選ヒート-レース結果表・グリッド用（貼付）'!$A:$A,0),MATCH("名前",'[1]予選ヒート-レース結果表・グリッド用（貼付）'!$1:$1,0)),"")</f>
        <v/>
      </c>
      <c r="E75" s="28"/>
      <c r="F75" s="30"/>
      <c r="G75" s="1" t="str">
        <f>IF(MAX('[1]予選ヒート-レース結果表・グリッド用（貼付）'!A:A)&gt;B75,B75+1,"")</f>
        <v/>
      </c>
      <c r="H75" s="42" t="str">
        <f>IFERROR(INDEX('[1]予選ヒート-レース結果表・グリッド用（貼付）'!$A:$Z,MATCH($G75,'[1]予選ヒート-レース結果表・グリッド用（貼付）'!$A:$A,0),MATCH("No.",'[1]予選ヒート-レース結果表・グリッド用（貼付）'!$1:$1,0)),"")</f>
        <v/>
      </c>
      <c r="I75" s="28" t="str">
        <f>IFERROR(INDEX('[1]予選ヒート-レース結果表・グリッド用（貼付）'!$A:$Z,MATCH($G75,'[1]予選ヒート-レース結果表・グリッド用（貼付）'!$A:$A,0),MATCH("名前",'[1]予選ヒート-レース結果表・グリッド用（貼付）'!$1:$1,0)),"")</f>
        <v/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tr">
        <f>IFERROR(IF(INDEX('[1]予選ヒート-レース結果表・グリッド用（貼付）'!$A:$Z,MATCH(B75,'[1]予選ヒート-レース結果表・グリッド用（貼付）'!$A:$A,0),MATCH("Make",'[1]予選ヒート-レース結果表・グリッド用（貼付）'!$1:$1,0))=0,"",INDEX('[1]予選ヒート-レース結果表・グリッド用（貼付）'!$A:$Z,MATCH(B75,'[1]予選ヒート-レース結果表・グリッド用（貼付）'!$A:$A,0),MATCH("Make",'[1]予選ヒート-レース結果表・グリッド用（貼付）'!$1:$1,0))),"")</f>
        <v/>
      </c>
      <c r="D76" s="33"/>
      <c r="E76" s="43"/>
      <c r="F76" s="32" t="str">
        <f>IFERROR(INDEX('[1]予選ヒート-レース結果表・グリッド用（貼付）'!$A:$Z,MATCH($B75,'[1]予選ヒート-レース結果表・グリッド用（貼付）'!$A:$A,0),MATCH("Model/Engine",'[1]予選ヒート-レース結果表・グリッド用（貼付）'!$1:$1,0)),"")</f>
        <v/>
      </c>
      <c r="G76" s="20"/>
      <c r="H76" s="35" t="str">
        <f>IFERROR(IF(INDEX('[1]予選ヒート-レース結果表・グリッド用（貼付）'!$A:$Z,MATCH(G75,'[1]予選ヒート-レース結果表・グリッド用（貼付）'!$A:$A,0),MATCH("Make",'[1]予選ヒート-レース結果表・グリッド用（貼付）'!$1:$1,0))=0,"",INDEX('[1]予選ヒート-レース結果表・グリッド用（貼付）'!$A:$Z,MATCH(G75,'[1]予選ヒート-レース結果表・グリッド用（貼付）'!$A:$A,0),MATCH("Make",'[1]予選ヒート-レース結果表・グリッド用（貼付）'!$1:$1,0))),"")</f>
        <v/>
      </c>
      <c r="I76" s="33"/>
      <c r="J76" s="43"/>
      <c r="K76" s="32" t="str">
        <f>IFERROR(INDEX('[1]予選ヒート-レース結果表・グリッド用（貼付）'!$A:$Z,MATCH($G75,'[1]予選ヒート-レース結果表・グリッド用（貼付）'!$A:$A,0),MATCH("Model/Engine",'[1]予選ヒート-レース結果表・グリッド用（貼付）'!$1:$1,0)),"")</f>
        <v/>
      </c>
      <c r="L76" s="47"/>
      <c r="M76" s="8"/>
    </row>
    <row r="77" spans="1:13" ht="9" customHeight="1" x14ac:dyDescent="0.15">
      <c r="A77" s="8"/>
      <c r="B77" s="20"/>
      <c r="C77" s="44" t="str">
        <f>IF(IFERROR(INDEX('[1]予選ヒート-レース結果表・グリッド用（貼付）'!$A:$Z,MATCH($B75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75,'[1]予選ヒート-レース結果表・グリッド用（貼付）'!$A:$A,0),MATCH("team",'[1]予選ヒート-レース結果表・グリッド用（貼付）'!$1:$1,0)),""))</f>
        <v/>
      </c>
      <c r="D77" s="45"/>
      <c r="E77" s="44"/>
      <c r="F77" s="39"/>
      <c r="G77" s="20"/>
      <c r="H77" s="44" t="str">
        <f>IFERROR(IF(INDEX('[1]予選ヒート-レース結果表・グリッド用（貼付）'!$A:$Z,MATCH($G75,'[1]予選ヒート-レース結果表・グリッド用（貼付）'!$A:$A,0),MATCH("team",'[1]予選ヒート-レース結果表・グリッド用（貼付）'!$1:$1,0))=0,"",INDEX('[1]予選ヒート-レース結果表・グリッド用（貼付）'!$A:$Z,MATCH($G75,'[1]予選ヒート-レース結果表・グリッド用（貼付）'!$A:$A,0),MATCH("team",'[1]予選ヒート-レース結果表・グリッド用（貼付）'!$1:$1,0))),"")</f>
        <v/>
      </c>
      <c r="I77" s="45"/>
      <c r="J77" s="44"/>
      <c r="K77" s="39"/>
      <c r="L77" s="40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tr">
        <f>IF(MAX('[1]予選ヒート-レース結果表・グリッド用（貼付）'!A:A)&gt;G75,G75+1,"")</f>
        <v/>
      </c>
      <c r="C79" s="42" t="str">
        <f>IFERROR(INDEX('[1]予選ヒート-レース結果表・グリッド用（貼付）'!$A:$Z,MATCH($B79,'[1]予選ヒート-レース結果表・グリッド用（貼付）'!$A:$A,0),MATCH("No.",'[1]予選ヒート-レース結果表・グリッド用（貼付）'!$1:$1,0)),"")</f>
        <v/>
      </c>
      <c r="D79" s="28" t="str">
        <f>IFERROR(INDEX('[1]予選ヒート-レース結果表・グリッド用（貼付）'!$A:$Z,MATCH($B79,'[1]予選ヒート-レース結果表・グリッド用（貼付）'!$A:$A,0),MATCH("名前",'[1]予選ヒート-レース結果表・グリッド用（貼付）'!$1:$1,0)),"")</f>
        <v/>
      </c>
      <c r="E79" s="28"/>
      <c r="F79" s="30"/>
      <c r="G79" s="1" t="str">
        <f>IF(MAX('[1]予選ヒート-レース結果表・グリッド用（貼付）'!A:A)&gt;B79,B79+1,"")</f>
        <v/>
      </c>
      <c r="H79" s="42" t="str">
        <f>IFERROR(INDEX('[1]予選ヒート-レース結果表・グリッド用（貼付）'!$A:$Z,MATCH($G79,'[1]予選ヒート-レース結果表・グリッド用（貼付）'!$A:$A,0),MATCH("No.",'[1]予選ヒート-レース結果表・グリッド用（貼付）'!$1:$1,0)),"")</f>
        <v/>
      </c>
      <c r="I79" s="28" t="str">
        <f>IFERROR(INDEX('[1]予選ヒート-レース結果表・グリッド用（貼付）'!$A:$Z,MATCH($G79,'[1]予選ヒート-レース結果表・グリッド用（貼付）'!$A:$A,0),MATCH("名前",'[1]予選ヒート-レース結果表・グリッド用（貼付）'!$1:$1,0)),"")</f>
        <v/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tr">
        <f>IFERROR(IF(INDEX('[1]予選ヒート-レース結果表・グリッド用（貼付）'!$A:$Z,MATCH(B79,'[1]予選ヒート-レース結果表・グリッド用（貼付）'!$A:$A,0),MATCH("Make",'[1]予選ヒート-レース結果表・グリッド用（貼付）'!$1:$1,0))=0,"",INDEX('[1]予選ヒート-レース結果表・グリッド用（貼付）'!$A:$Z,MATCH(B79,'[1]予選ヒート-レース結果表・グリッド用（貼付）'!$A:$A,0),MATCH("Make",'[1]予選ヒート-レース結果表・グリッド用（貼付）'!$1:$1,0))),"")</f>
        <v/>
      </c>
      <c r="D80" s="33"/>
      <c r="E80" s="43"/>
      <c r="F80" s="32" t="str">
        <f>IFERROR(INDEX('[1]予選ヒート-レース結果表・グリッド用（貼付）'!$A:$Z,MATCH($B79,'[1]予選ヒート-レース結果表・グリッド用（貼付）'!$A:$A,0),MATCH("Model/Engine",'[1]予選ヒート-レース結果表・グリッド用（貼付）'!$1:$1,0)),"")</f>
        <v/>
      </c>
      <c r="G80" s="20"/>
      <c r="H80" s="35" t="str">
        <f>IFERROR(IF(INDEX('[1]予選ヒート-レース結果表・グリッド用（貼付）'!$A:$Z,MATCH(G79,'[1]予選ヒート-レース結果表・グリッド用（貼付）'!$A:$A,0),MATCH("Make",'[1]予選ヒート-レース結果表・グリッド用（貼付）'!$1:$1,0))=0,"",INDEX('[1]予選ヒート-レース結果表・グリッド用（貼付）'!$A:$Z,MATCH(G79,'[1]予選ヒート-レース結果表・グリッド用（貼付）'!$A:$A,0),MATCH("Make",'[1]予選ヒート-レース結果表・グリッド用（貼付）'!$1:$1,0))),"")</f>
        <v/>
      </c>
      <c r="I80" s="33"/>
      <c r="J80" s="43"/>
      <c r="K80" s="32" t="str">
        <f>IFERROR(INDEX('[1]予選ヒート-レース結果表・グリッド用（貼付）'!$A:$Z,MATCH($G79,'[1]予選ヒート-レース結果表・グリッド用（貼付）'!$A:$A,0),MATCH("Model/Engine",'[1]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44" t="str">
        <f>IF(IFERROR(INDEX('[1]予選ヒート-レース結果表・グリッド用（貼付）'!$A:$Z,MATCH($B79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79,'[1]予選ヒート-レース結果表・グリッド用（貼付）'!$A:$A,0),MATCH("team",'[1]予選ヒート-レース結果表・グリッド用（貼付）'!$1:$1,0)),""))</f>
        <v/>
      </c>
      <c r="D81" s="45"/>
      <c r="E81" s="44"/>
      <c r="F81" s="39"/>
      <c r="G81" s="20"/>
      <c r="H81" s="44" t="str">
        <f>IFERROR(IF(INDEX('[1]予選ヒート-レース結果表・グリッド用（貼付）'!$A:$Z,MATCH($G79,'[1]予選ヒート-レース結果表・グリッド用（貼付）'!$A:$A,0),MATCH("team",'[1]予選ヒート-レース結果表・グリッド用（貼付）'!$1:$1,0))=0,"",INDEX('[1]予選ヒート-レース結果表・グリッド用（貼付）'!$A:$Z,MATCH($G79,'[1]予選ヒート-レース結果表・グリッド用（貼付）'!$A:$A,0),MATCH("team",'[1]予選ヒート-レース結果表・グリッド用（貼付）'!$1:$1,0))),"")</f>
        <v/>
      </c>
      <c r="I81" s="45"/>
      <c r="J81" s="44"/>
      <c r="K81" s="39"/>
      <c r="L81" s="40"/>
      <c r="M81" s="8"/>
    </row>
    <row r="82" spans="1:13" ht="6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47"/>
      <c r="L82" s="32"/>
      <c r="M82" s="8"/>
    </row>
    <row r="83" spans="1:13" x14ac:dyDescent="0.15">
      <c r="A83" s="8"/>
      <c r="B83" s="8"/>
      <c r="C83" s="8"/>
      <c r="D83" s="8"/>
      <c r="E83" s="8"/>
      <c r="F83" s="8"/>
      <c r="L83" s="39"/>
      <c r="M83" s="8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85" spans="1:13" x14ac:dyDescent="0.15">
      <c r="C85" s="1" t="s">
        <v>4</v>
      </c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50" priority="51" stopIfTrue="1">
      <formula>H19&lt;&gt;""</formula>
    </cfRule>
  </conditionalFormatting>
  <conditionalFormatting sqref="J21">
    <cfRule type="expression" dxfId="49" priority="50" stopIfTrue="1">
      <formula>H19&lt;&gt;""</formula>
    </cfRule>
  </conditionalFormatting>
  <conditionalFormatting sqref="J20">
    <cfRule type="expression" dxfId="48" priority="49" stopIfTrue="1">
      <formula>H19&lt;&gt;""</formula>
    </cfRule>
  </conditionalFormatting>
  <conditionalFormatting sqref="I19:J19">
    <cfRule type="expression" dxfId="47" priority="48" stopIfTrue="1">
      <formula>H19&lt;&gt;""</formula>
    </cfRule>
  </conditionalFormatting>
  <conditionalFormatting sqref="C19">
    <cfRule type="expression" dxfId="46" priority="47" stopIfTrue="1">
      <formula>C19&lt;&gt;""</formula>
    </cfRule>
  </conditionalFormatting>
  <conditionalFormatting sqref="C21">
    <cfRule type="expression" dxfId="45" priority="46" stopIfTrue="1">
      <formula>C19&lt;&gt;""</formula>
    </cfRule>
  </conditionalFormatting>
  <conditionalFormatting sqref="D21">
    <cfRule type="expression" dxfId="44" priority="45" stopIfTrue="1">
      <formula>C19&lt;&gt;""</formula>
    </cfRule>
  </conditionalFormatting>
  <conditionalFormatting sqref="E21">
    <cfRule type="expression" dxfId="43" priority="44" stopIfTrue="1">
      <formula>C19&lt;&gt;""</formula>
    </cfRule>
  </conditionalFormatting>
  <conditionalFormatting sqref="E20">
    <cfRule type="expression" dxfId="42" priority="43" stopIfTrue="1">
      <formula>C19&lt;&gt;""</formula>
    </cfRule>
  </conditionalFormatting>
  <conditionalFormatting sqref="D19:E19">
    <cfRule type="expression" dxfId="41" priority="42" stopIfTrue="1">
      <formula>C19&lt;&gt;""</formula>
    </cfRule>
  </conditionalFormatting>
  <conditionalFormatting sqref="I81 I77 I73 I69 I65 I61 I57 I53 I49 I45 I41 I37 I33 I29 I25">
    <cfRule type="expression" dxfId="40" priority="41" stopIfTrue="1">
      <formula>H23&lt;&gt;""</formula>
    </cfRule>
  </conditionalFormatting>
  <conditionalFormatting sqref="J81 J77 J73 J69 J65 J61 J57 J53 J49 J45 J41 J37 J33 J29 J25">
    <cfRule type="expression" dxfId="39" priority="40" stopIfTrue="1">
      <formula>H23&lt;&gt;""</formula>
    </cfRule>
  </conditionalFormatting>
  <conditionalFormatting sqref="J80 J76 J72 J68 J64 J60 J56 J52 J48 J44 J40 J36 J32 J28 J24">
    <cfRule type="expression" dxfId="38" priority="39" stopIfTrue="1">
      <formula>H23&lt;&gt;""</formula>
    </cfRule>
  </conditionalFormatting>
  <conditionalFormatting sqref="I79:J79 I75:J75 I71:J71 I67:J67 I63:J63 I59:J59 I55:J55 I51:J51 I47:J47 I43:J43 I39:J39 I35:J35 I31:J31 I27:J27 I23:J23">
    <cfRule type="expression" dxfId="37" priority="38" stopIfTrue="1">
      <formula>H23&lt;&gt;""</formula>
    </cfRule>
  </conditionalFormatting>
  <conditionalFormatting sqref="D81 D77 D73 D69 D65 D61 D57 D53 D49 D45 D41 D37 D33 D29 D25">
    <cfRule type="expression" dxfId="36" priority="37" stopIfTrue="1">
      <formula>C23&lt;&gt;""</formula>
    </cfRule>
  </conditionalFormatting>
  <conditionalFormatting sqref="E81 E77 E73 E69 E65 E61 E57 E53 E49 E45 E41 E37 E33 E29 E25">
    <cfRule type="expression" dxfId="35" priority="36" stopIfTrue="1">
      <formula>C23&lt;&gt;""</formula>
    </cfRule>
  </conditionalFormatting>
  <conditionalFormatting sqref="E80 E76 E72 E68 E64 E60 E56 E52 E48 E44 E40 E36 E32 E28 E24">
    <cfRule type="expression" dxfId="34" priority="35" stopIfTrue="1">
      <formula>C23&lt;&gt;""</formula>
    </cfRule>
  </conditionalFormatting>
  <conditionalFormatting sqref="D79:E79 D75:E75 D71:E71 D67:E67 D63:E63 D59:E59 D55:E55 D51:E51 D47:E47 D43:E43 D39:E39 D35:E35 D31:E31 D27:E27 D23:E23">
    <cfRule type="expression" dxfId="33" priority="34" stopIfTrue="1">
      <formula>C23&lt;&gt;""</formula>
    </cfRule>
  </conditionalFormatting>
  <conditionalFormatting sqref="C67">
    <cfRule type="expression" dxfId="32" priority="33" stopIfTrue="1">
      <formula>C67&lt;&gt;""</formula>
    </cfRule>
  </conditionalFormatting>
  <conditionalFormatting sqref="C23">
    <cfRule type="expression" dxfId="31" priority="32" stopIfTrue="1">
      <formula>C23&lt;&gt;""</formula>
    </cfRule>
  </conditionalFormatting>
  <conditionalFormatting sqref="C27">
    <cfRule type="expression" dxfId="30" priority="31" stopIfTrue="1">
      <formula>C27&lt;&gt;""</formula>
    </cfRule>
  </conditionalFormatting>
  <conditionalFormatting sqref="C31">
    <cfRule type="expression" dxfId="29" priority="30" stopIfTrue="1">
      <formula>C31&lt;&gt;""</formula>
    </cfRule>
  </conditionalFormatting>
  <conditionalFormatting sqref="C35">
    <cfRule type="expression" dxfId="28" priority="29" stopIfTrue="1">
      <formula>C35&lt;&gt;""</formula>
    </cfRule>
  </conditionalFormatting>
  <conditionalFormatting sqref="C39">
    <cfRule type="expression" dxfId="27" priority="28" stopIfTrue="1">
      <formula>C39&lt;&gt;""</formula>
    </cfRule>
  </conditionalFormatting>
  <conditionalFormatting sqref="C43">
    <cfRule type="expression" dxfId="26" priority="27" stopIfTrue="1">
      <formula>C43&lt;&gt;""</formula>
    </cfRule>
  </conditionalFormatting>
  <conditionalFormatting sqref="C47">
    <cfRule type="expression" dxfId="25" priority="26" stopIfTrue="1">
      <formula>C47&lt;&gt;""</formula>
    </cfRule>
  </conditionalFormatting>
  <conditionalFormatting sqref="C51">
    <cfRule type="expression" dxfId="24" priority="25" stopIfTrue="1">
      <formula>C51&lt;&gt;""</formula>
    </cfRule>
  </conditionalFormatting>
  <conditionalFormatting sqref="C55">
    <cfRule type="expression" dxfId="23" priority="24" stopIfTrue="1">
      <formula>C55&lt;&gt;""</formula>
    </cfRule>
  </conditionalFormatting>
  <conditionalFormatting sqref="C59">
    <cfRule type="expression" dxfId="22" priority="23" stopIfTrue="1">
      <formula>C59&lt;&gt;""</formula>
    </cfRule>
  </conditionalFormatting>
  <conditionalFormatting sqref="C63">
    <cfRule type="expression" dxfId="21" priority="22" stopIfTrue="1">
      <formula>C63&lt;&gt;""</formula>
    </cfRule>
  </conditionalFormatting>
  <conditionalFormatting sqref="C71">
    <cfRule type="expression" dxfId="20" priority="21" stopIfTrue="1">
      <formula>C71&lt;&gt;""</formula>
    </cfRule>
  </conditionalFormatting>
  <conditionalFormatting sqref="C75">
    <cfRule type="expression" dxfId="19" priority="20" stopIfTrue="1">
      <formula>C75&lt;&gt;""</formula>
    </cfRule>
  </conditionalFormatting>
  <conditionalFormatting sqref="C79">
    <cfRule type="expression" dxfId="18" priority="19" stopIfTrue="1">
      <formula>C79&lt;&gt;""</formula>
    </cfRule>
  </conditionalFormatting>
  <conditionalFormatting sqref="H19">
    <cfRule type="expression" dxfId="17" priority="18" stopIfTrue="1">
      <formula>H19&lt;&gt;""</formula>
    </cfRule>
  </conditionalFormatting>
  <conditionalFormatting sqref="H23">
    <cfRule type="expression" dxfId="16" priority="17" stopIfTrue="1">
      <formula>H23&lt;&gt;""</formula>
    </cfRule>
  </conditionalFormatting>
  <conditionalFormatting sqref="H27">
    <cfRule type="expression" dxfId="15" priority="16" stopIfTrue="1">
      <formula>H27&lt;&gt;""</formula>
    </cfRule>
  </conditionalFormatting>
  <conditionalFormatting sqref="H31">
    <cfRule type="expression" dxfId="14" priority="15" stopIfTrue="1">
      <formula>H31&lt;&gt;""</formula>
    </cfRule>
  </conditionalFormatting>
  <conditionalFormatting sqref="H35">
    <cfRule type="expression" dxfId="13" priority="14" stopIfTrue="1">
      <formula>H35&lt;&gt;""</formula>
    </cfRule>
  </conditionalFormatting>
  <conditionalFormatting sqref="H39">
    <cfRule type="expression" dxfId="12" priority="13" stopIfTrue="1">
      <formula>H39&lt;&gt;""</formula>
    </cfRule>
  </conditionalFormatting>
  <conditionalFormatting sqref="H43">
    <cfRule type="expression" dxfId="11" priority="12" stopIfTrue="1">
      <formula>H43&lt;&gt;""</formula>
    </cfRule>
  </conditionalFormatting>
  <conditionalFormatting sqref="H47">
    <cfRule type="expression" dxfId="10" priority="11" stopIfTrue="1">
      <formula>H47&lt;&gt;""</formula>
    </cfRule>
  </conditionalFormatting>
  <conditionalFormatting sqref="H51">
    <cfRule type="expression" dxfId="9" priority="10" stopIfTrue="1">
      <formula>H51&lt;&gt;""</formula>
    </cfRule>
  </conditionalFormatting>
  <conditionalFormatting sqref="H55">
    <cfRule type="expression" dxfId="8" priority="9" stopIfTrue="1">
      <formula>H55&lt;&gt;""</formula>
    </cfRule>
  </conditionalFormatting>
  <conditionalFormatting sqref="H59">
    <cfRule type="expression" dxfId="7" priority="8" stopIfTrue="1">
      <formula>H59&lt;&gt;""</formula>
    </cfRule>
  </conditionalFormatting>
  <conditionalFormatting sqref="H63">
    <cfRule type="expression" dxfId="6" priority="7" stopIfTrue="1">
      <formula>H63&lt;&gt;""</formula>
    </cfRule>
  </conditionalFormatting>
  <conditionalFormatting sqref="H67">
    <cfRule type="expression" dxfId="5" priority="6" stopIfTrue="1">
      <formula>H67&lt;&gt;""</formula>
    </cfRule>
  </conditionalFormatting>
  <conditionalFormatting sqref="H71">
    <cfRule type="expression" dxfId="4" priority="5" stopIfTrue="1">
      <formula>H71&lt;&gt;""</formula>
    </cfRule>
  </conditionalFormatting>
  <conditionalFormatting sqref="H75">
    <cfRule type="expression" dxfId="3" priority="4" stopIfTrue="1">
      <formula>H75&lt;&gt;""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 C77 C73 C69 C65 C61 C57 C53 C49 C45 C41 C37 C33 C29 C25">
    <cfRule type="expression" dxfId="1" priority="2" stopIfTrue="1">
      <formula>C23&lt;&gt;""</formula>
    </cfRule>
  </conditionalFormatting>
  <conditionalFormatting sqref="H21 H25 H29 H33 H37 H41 H45 H49 H53 H57 H61 H65 H69 H73 H77 H81">
    <cfRule type="expression" dxfId="0" priority="1" stopIfTrue="1">
      <formula>H19&lt;&gt;""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2022-07-17T08:43:45Z</dcterms:created>
  <dcterms:modified xsi:type="dcterms:W3CDTF">2022-07-17T08:44:56Z</dcterms:modified>
</cp:coreProperties>
</file>